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9180" windowHeight="4755" activeTab="0"/>
  </bookViews>
  <sheets>
    <sheet name="Home" sheetId="1" r:id="rId1"/>
    <sheet name="Exercise" sheetId="2" r:id="rId2"/>
    <sheet name="Solution" sheetId="3" r:id="rId3"/>
  </sheets>
  <definedNames>
    <definedName name="grade_1">'Solution'!$H$3:$H$52</definedName>
    <definedName name="_xlnm.Print_Titles" localSheetId="1">'Exercise'!$1:$1</definedName>
    <definedName name="_xlnm.Print_Titles" localSheetId="2">'Solution'!$1:$1</definedName>
    <definedName name="rounded_1">'Solution'!$G$3:$G$52</definedName>
    <definedName name="table_1">'Solution'!$N$4:$P$11</definedName>
  </definedNames>
  <calcPr fullCalcOnLoad="1"/>
</workbook>
</file>

<file path=xl/sharedStrings.xml><?xml version="1.0" encoding="utf-8"?>
<sst xmlns="http://schemas.openxmlformats.org/spreadsheetml/2006/main" count="64" uniqueCount="33">
  <si>
    <t>Rounded</t>
  </si>
  <si>
    <t>Grade</t>
  </si>
  <si>
    <t>Max</t>
  </si>
  <si>
    <t>Range</t>
  </si>
  <si>
    <t>Count</t>
  </si>
  <si>
    <t>Min</t>
  </si>
  <si>
    <t>F</t>
  </si>
  <si>
    <t>Average</t>
  </si>
  <si>
    <t>D</t>
  </si>
  <si>
    <t>D+</t>
  </si>
  <si>
    <t>C</t>
  </si>
  <si>
    <t>Score</t>
  </si>
  <si>
    <t>Frequency</t>
  </si>
  <si>
    <t>C+</t>
  </si>
  <si>
    <t>B</t>
  </si>
  <si>
    <t>B+</t>
  </si>
  <si>
    <t>A</t>
  </si>
  <si>
    <t>ID</t>
  </si>
  <si>
    <t>Report</t>
  </si>
  <si>
    <t>Class</t>
  </si>
  <si>
    <t>Midterm</t>
  </si>
  <si>
    <t>Final</t>
  </si>
  <si>
    <t>Total</t>
  </si>
  <si>
    <t xml:space="preserve">B </t>
  </si>
  <si>
    <t xml:space="preserve">C </t>
  </si>
  <si>
    <t>using</t>
  </si>
  <si>
    <t>Microsoft Excel</t>
  </si>
  <si>
    <t>EK BUNCHUA</t>
  </si>
  <si>
    <t>ek@alpha.tu.ac.th</t>
  </si>
  <si>
    <t>Thammasat Business School</t>
  </si>
  <si>
    <t>Revised: May 2000</t>
  </si>
  <si>
    <t>Grading</t>
  </si>
  <si>
    <t>March 1998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</si>
</sst>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&quot;฿&quot;#,##0_);\(&quot;฿&quot;#,##0\)"/>
    <numFmt numFmtId="187" formatCode="&quot;฿&quot;#,##0_);[Red]\(&quot;฿&quot;#,##0\)"/>
    <numFmt numFmtId="188" formatCode="&quot;฿&quot;#,##0.00_);\(&quot;฿&quot;#,##0.00\)"/>
    <numFmt numFmtId="189" formatCode="&quot;฿&quot;#,##0.00_);[Red]\(&quot;฿&quot;#,##0.00\)"/>
    <numFmt numFmtId="190" formatCode="_(&quot;฿&quot;* #,##0_);_(&quot;฿&quot;* \(#,##0\);_(&quot;฿&quot;* &quot;-&quot;_);_(@_)"/>
    <numFmt numFmtId="191" formatCode="_(&quot;฿&quot;* #,##0.00_);_(&quot;฿&quot;* \(#,##0.00\);_(&quot;฿&quot;* &quot;-&quot;??_);_(@_)"/>
    <numFmt numFmtId="192" formatCode="t#,##0_);\(t#,##0\)"/>
    <numFmt numFmtId="193" formatCode="t#,##0_);[Red]\(t#,##0\)"/>
    <numFmt numFmtId="194" formatCode="_(&quot;฿&quot;* t#,##0_);_(&quot;฿&quot;* \(t#,##0\);_(&quot;฿&quot;* &quot;-&quot;_);_(@_)"/>
    <numFmt numFmtId="195" formatCode="d\ ดดดด\ &quot;พ.ศ.&quot;\ bbbb"/>
    <numFmt numFmtId="196" formatCode="ว\ ดดดด\ &quot;ค.ศ.&quot;\ คคคค"/>
    <numFmt numFmtId="197" formatCode="&quot;วันที่&quot;\ ว\ ดดดด\ ปปปป"/>
    <numFmt numFmtId="198" formatCode="d\ ดดด\ bb"/>
    <numFmt numFmtId="199" formatCode="ว\ ดดด\ ปป"/>
    <numFmt numFmtId="200" formatCode="วว/ดด/ปป"/>
    <numFmt numFmtId="201" formatCode="ชช:นน:ทท"/>
    <numFmt numFmtId="202" formatCode="ช\.นน\ &quot;น.&quot;"/>
    <numFmt numFmtId="203" formatCode="t0.00E+00"/>
    <numFmt numFmtId="204" formatCode="&quot;฿&quot;t#,##0_);\(&quot;฿&quot;t#,##0\)"/>
    <numFmt numFmtId="205" formatCode="&quot;฿&quot;t#,##0_);[Red]\(&quot;฿&quot;t#,##0\)"/>
    <numFmt numFmtId="206" formatCode="&quot;฿&quot;#,##0;\-&quot;฿&quot;#,##0"/>
    <numFmt numFmtId="207" formatCode="&quot;฿&quot;#,##0;[Red]\-&quot;฿&quot;#,##0"/>
    <numFmt numFmtId="208" formatCode="&quot;฿&quot;#,##0.00;\-&quot;฿&quot;#,##0.00"/>
    <numFmt numFmtId="209" formatCode="&quot;฿&quot;#,##0.00;[Red]\-&quot;฿&quot;#,##0.00"/>
    <numFmt numFmtId="210" formatCode="_-&quot;฿&quot;* #,##0_-;\-&quot;฿&quot;* #,##0_-;_-&quot;฿&quot;* &quot;-&quot;_-;_-@_-"/>
    <numFmt numFmtId="211" formatCode="_-* #,##0_-;\-* #,##0_-;_-* &quot;-&quot;_-;_-@_-"/>
    <numFmt numFmtId="212" formatCode="_-&quot;฿&quot;* #,##0.00_-;\-&quot;฿&quot;* #,##0.00_-;_-&quot;฿&quot;* &quot;-&quot;??_-;_-@_-"/>
    <numFmt numFmtId="213" formatCode="_-* #,##0.00_-;\-* #,##0.00_-;_-* &quot;-&quot;??_-;_-@_-"/>
    <numFmt numFmtId="214" formatCode="t&quot;฿&quot;#,##0_);\(t&quot;฿&quot;#,##0\)"/>
    <numFmt numFmtId="215" formatCode="t&quot;฿&quot;#,##0_);[Red]\(t&quot;฿&quot;#,##0\)"/>
    <numFmt numFmtId="216" formatCode="t&quot;฿&quot;#,##0.00_);\(t&quot;฿&quot;#,##0.00\)"/>
    <numFmt numFmtId="217" formatCode="t&quot;฿&quot;#,##0.00_);[Red]\(t&quot;฿&quot;#,##0.00\)"/>
    <numFmt numFmtId="218" formatCode="_(* #,##0.0_);_(* \(#,##0.0\);_(* &quot;-&quot;??_);_(@_)"/>
    <numFmt numFmtId="219" formatCode="_(* #,##0_);_(* \(#,##0\);_(* &quot;-&quot;??_);_(@_)"/>
    <numFmt numFmtId="220" formatCode="_(* #,##0.000_);_(* \(#,##0.000\);_(* &quot;-&quot;??_);_(@_)"/>
    <numFmt numFmtId="221" formatCode="0.0%"/>
  </numFmts>
  <fonts count="1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0"/>
      <name val="Arial"/>
      <family val="2"/>
    </font>
    <font>
      <sz val="10"/>
      <name val="Arial"/>
      <family val="2"/>
    </font>
    <font>
      <i/>
      <sz val="14"/>
      <color indexed="17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6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3" xfId="0" applyFont="1" applyFill="1" applyBorder="1" applyAlignment="1">
      <alignment horizontal="center" wrapText="1"/>
    </xf>
    <xf numFmtId="9" fontId="4" fillId="2" borderId="4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9" fontId="4" fillId="4" borderId="6" xfId="0" applyNumberFormat="1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/>
    </xf>
    <xf numFmtId="0" fontId="5" fillId="6" borderId="0" xfId="0" applyFont="1" applyFill="1" applyAlignment="1">
      <alignment horizontal="left"/>
    </xf>
    <xf numFmtId="0" fontId="4" fillId="5" borderId="1" xfId="0" applyFont="1" applyFill="1" applyBorder="1" applyAlignment="1">
      <alignment horizontal="centerContinuous"/>
    </xf>
    <xf numFmtId="0" fontId="4" fillId="5" borderId="1" xfId="0" applyFont="1" applyFill="1" applyBorder="1" applyAlignment="1">
      <alignment horizontal="center"/>
    </xf>
    <xf numFmtId="0" fontId="5" fillId="0" borderId="0" xfId="19">
      <alignment/>
      <protection/>
    </xf>
    <xf numFmtId="0" fontId="8" fillId="7" borderId="0" xfId="19" applyFont="1" applyFill="1" applyAlignment="1">
      <alignment horizontal="centerContinuous"/>
      <protection/>
    </xf>
    <xf numFmtId="0" fontId="7" fillId="7" borderId="0" xfId="19" applyFont="1" applyFill="1" applyAlignment="1">
      <alignment horizontal="centerContinuous"/>
      <protection/>
    </xf>
    <xf numFmtId="0" fontId="9" fillId="7" borderId="0" xfId="19" applyFont="1" applyFill="1" applyAlignment="1">
      <alignment horizontal="centerContinuous"/>
      <protection/>
    </xf>
    <xf numFmtId="0" fontId="4" fillId="7" borderId="0" xfId="19" applyFont="1" applyFill="1" applyAlignment="1">
      <alignment horizontal="centerContinuous"/>
      <protection/>
    </xf>
    <xf numFmtId="0" fontId="10" fillId="7" borderId="0" xfId="19" applyFont="1" applyFill="1" applyAlignment="1">
      <alignment horizontal="centerContinuous"/>
      <protection/>
    </xf>
    <xf numFmtId="0" fontId="4" fillId="7" borderId="7" xfId="19" applyFont="1" applyFill="1" applyBorder="1" applyAlignment="1">
      <alignment horizontal="centerContinuous"/>
      <protection/>
    </xf>
    <xf numFmtId="0" fontId="4" fillId="8" borderId="0" xfId="19" applyFont="1" applyFill="1" applyAlignment="1">
      <alignment horizontal="centerContinuous"/>
      <protection/>
    </xf>
    <xf numFmtId="0" fontId="8" fillId="8" borderId="0" xfId="19" applyFont="1" applyFill="1" applyAlignment="1">
      <alignment horizontal="centerContinuous"/>
      <protection/>
    </xf>
    <xf numFmtId="0" fontId="4" fillId="8" borderId="7" xfId="19" applyFont="1" applyFill="1" applyBorder="1" applyAlignment="1">
      <alignment horizontal="centerContinuous"/>
      <protection/>
    </xf>
    <xf numFmtId="0" fontId="4" fillId="9" borderId="0" xfId="19" applyFont="1" applyFill="1" applyAlignment="1">
      <alignment horizontal="centerContinuous"/>
      <protection/>
    </xf>
    <xf numFmtId="0" fontId="11" fillId="9" borderId="0" xfId="19" applyFont="1" applyFill="1" applyAlignment="1">
      <alignment horizontal="centerContinuous"/>
      <protection/>
    </xf>
    <xf numFmtId="0" fontId="8" fillId="9" borderId="0" xfId="19" applyFont="1" applyFill="1" applyAlignment="1">
      <alignment horizontal="centerContinuous"/>
      <protection/>
    </xf>
    <xf numFmtId="0" fontId="12" fillId="9" borderId="0" xfId="19" applyFont="1" applyFill="1" applyAlignment="1">
      <alignment horizontal="centerContinuous"/>
      <protection/>
    </xf>
    <xf numFmtId="17" fontId="12" fillId="9" borderId="0" xfId="19" applyNumberFormat="1" applyFont="1" applyFill="1" applyAlignment="1" quotePrefix="1">
      <alignment horizontal="centerContinuous"/>
      <protection/>
    </xf>
    <xf numFmtId="0" fontId="6" fillId="5" borderId="0" xfId="19" applyFont="1" applyFill="1" applyAlignment="1">
      <alignment horizontal="centerContinuous"/>
      <protection/>
    </xf>
    <xf numFmtId="0" fontId="7" fillId="5" borderId="0" xfId="19" applyFont="1" applyFill="1" applyAlignment="1">
      <alignment horizontal="centerContinuous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-GURU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21" sqref="A21"/>
    </sheetView>
  </sheetViews>
  <sheetFormatPr defaultColWidth="9.33203125" defaultRowHeight="21"/>
  <cols>
    <col min="1" max="10" width="11" style="29" customWidth="1"/>
    <col min="11" max="11" width="15.33203125" style="29" customWidth="1"/>
    <col min="12" max="16384" width="10.66015625" style="29" customWidth="1"/>
  </cols>
  <sheetData>
    <row r="1" spans="1:11" ht="14.2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3.25">
      <c r="A3" s="32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8">
      <c r="A4" s="34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8">
      <c r="A5" s="34" t="s">
        <v>26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8">
      <c r="A6" s="34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3.5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2.75">
      <c r="A9" s="37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2.75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3.5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5.75">
      <c r="A15" s="40" t="s">
        <v>27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2.75">
      <c r="A16" s="41" t="s">
        <v>28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2.75">
      <c r="A17" s="42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2.75">
      <c r="A18" s="42" t="s">
        <v>29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2.75">
      <c r="A19" s="43" t="s">
        <v>32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2.75">
      <c r="A20" s="43" t="s">
        <v>30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2" sqref="A2"/>
    </sheetView>
  </sheetViews>
  <sheetFormatPr defaultColWidth="9.33203125" defaultRowHeight="21"/>
  <cols>
    <col min="1" max="1" width="13.33203125" style="13" customWidth="1"/>
    <col min="2" max="5" width="10.33203125" style="12" customWidth="1"/>
    <col min="6" max="8" width="10.33203125" style="14" customWidth="1"/>
    <col min="9" max="9" width="9.33203125" style="12" customWidth="1"/>
    <col min="10" max="11" width="11.5" style="12" customWidth="1"/>
    <col min="12" max="12" width="23.16015625" style="12" customWidth="1"/>
    <col min="13" max="13" width="9.33203125" style="7" customWidth="1"/>
    <col min="14" max="16384" width="9.33203125" style="12" customWidth="1"/>
  </cols>
  <sheetData>
    <row r="1" spans="1:13" s="1" customFormat="1" ht="19.5" customHeight="1">
      <c r="A1" s="23" t="s">
        <v>17</v>
      </c>
      <c r="B1" s="15" t="s">
        <v>18</v>
      </c>
      <c r="C1" s="15" t="s">
        <v>19</v>
      </c>
      <c r="D1" s="15" t="s">
        <v>20</v>
      </c>
      <c r="E1" s="15" t="s">
        <v>21</v>
      </c>
      <c r="F1" s="17" t="s">
        <v>22</v>
      </c>
      <c r="G1" s="19" t="s">
        <v>0</v>
      </c>
      <c r="H1" s="19" t="s">
        <v>1</v>
      </c>
      <c r="M1" s="2"/>
    </row>
    <row r="2" spans="1:13" s="1" customFormat="1" ht="12.75">
      <c r="A2" s="24"/>
      <c r="B2" s="16">
        <v>0.2</v>
      </c>
      <c r="C2" s="16">
        <v>0.1</v>
      </c>
      <c r="D2" s="16">
        <v>0.3</v>
      </c>
      <c r="E2" s="16">
        <v>0.4</v>
      </c>
      <c r="F2" s="18">
        <v>1</v>
      </c>
      <c r="G2" s="20"/>
      <c r="H2" s="20"/>
      <c r="M2" s="2"/>
    </row>
    <row r="3" spans="1:17" s="5" customFormat="1" ht="12.75">
      <c r="A3" s="22">
        <v>3800001</v>
      </c>
      <c r="B3" s="3">
        <v>20</v>
      </c>
      <c r="C3" s="3">
        <v>8</v>
      </c>
      <c r="D3" s="3">
        <v>24</v>
      </c>
      <c r="E3" s="3">
        <v>32</v>
      </c>
      <c r="F3" s="21">
        <f>SUM(B3:E3)</f>
        <v>84</v>
      </c>
      <c r="G3" s="4"/>
      <c r="H3" s="4"/>
      <c r="J3" s="6" t="s">
        <v>2</v>
      </c>
      <c r="K3" s="6"/>
      <c r="M3" s="7"/>
      <c r="N3" s="27" t="s">
        <v>3</v>
      </c>
      <c r="O3" s="27"/>
      <c r="P3" s="28" t="s">
        <v>1</v>
      </c>
      <c r="Q3" s="28" t="s">
        <v>4</v>
      </c>
    </row>
    <row r="4" spans="1:17" s="5" customFormat="1" ht="12.75">
      <c r="A4" s="22">
        <v>3800002</v>
      </c>
      <c r="B4" s="3">
        <v>15</v>
      </c>
      <c r="C4" s="3">
        <v>6</v>
      </c>
      <c r="D4" s="3">
        <v>28</v>
      </c>
      <c r="E4" s="3">
        <v>24</v>
      </c>
      <c r="F4" s="21">
        <f>SUM(B4:E4)</f>
        <v>73</v>
      </c>
      <c r="G4" s="4"/>
      <c r="H4" s="4"/>
      <c r="J4" s="6" t="s">
        <v>5</v>
      </c>
      <c r="K4" s="6"/>
      <c r="M4" s="7"/>
      <c r="N4" s="8"/>
      <c r="O4" s="8"/>
      <c r="P4" s="8" t="s">
        <v>6</v>
      </c>
      <c r="Q4" s="8"/>
    </row>
    <row r="5" spans="1:17" s="5" customFormat="1" ht="12.75">
      <c r="A5" s="22">
        <v>3800003</v>
      </c>
      <c r="B5" s="3">
        <v>18</v>
      </c>
      <c r="C5" s="3">
        <v>9</v>
      </c>
      <c r="D5" s="3">
        <v>15</v>
      </c>
      <c r="E5" s="3">
        <v>28</v>
      </c>
      <c r="F5" s="21">
        <f>SUM(B5:E5)</f>
        <v>70</v>
      </c>
      <c r="G5" s="4"/>
      <c r="H5" s="4"/>
      <c r="J5" s="6" t="s">
        <v>7</v>
      </c>
      <c r="K5" s="6"/>
      <c r="M5" s="7"/>
      <c r="N5" s="8"/>
      <c r="O5" s="8"/>
      <c r="P5" s="8" t="s">
        <v>8</v>
      </c>
      <c r="Q5" s="8"/>
    </row>
    <row r="6" spans="1:17" s="5" customFormat="1" ht="12.75">
      <c r="A6" s="22">
        <v>3800004</v>
      </c>
      <c r="B6" s="3">
        <v>20</v>
      </c>
      <c r="C6" s="3">
        <v>4.5</v>
      </c>
      <c r="D6" s="3">
        <v>12</v>
      </c>
      <c r="E6" s="3">
        <v>20.4</v>
      </c>
      <c r="F6" s="21">
        <f>SUM(B6:E6)</f>
        <v>56.9</v>
      </c>
      <c r="G6" s="4"/>
      <c r="H6" s="4"/>
      <c r="J6" s="6" t="s">
        <v>4</v>
      </c>
      <c r="K6" s="6"/>
      <c r="M6" s="7"/>
      <c r="N6" s="8"/>
      <c r="O6" s="8"/>
      <c r="P6" s="8" t="s">
        <v>9</v>
      </c>
      <c r="Q6" s="8"/>
    </row>
    <row r="7" spans="1:17" s="5" customFormat="1" ht="12.75">
      <c r="A7" s="22">
        <v>3800005</v>
      </c>
      <c r="B7" s="3">
        <v>20</v>
      </c>
      <c r="C7" s="3">
        <v>8.5</v>
      </c>
      <c r="D7" s="3">
        <v>19</v>
      </c>
      <c r="E7" s="3">
        <v>15.2</v>
      </c>
      <c r="F7" s="21">
        <f>SUM(B7:E7)</f>
        <v>62.7</v>
      </c>
      <c r="G7" s="4"/>
      <c r="H7" s="4"/>
      <c r="M7" s="7"/>
      <c r="N7" s="8"/>
      <c r="O7" s="8"/>
      <c r="P7" s="8" t="s">
        <v>10</v>
      </c>
      <c r="Q7" s="8"/>
    </row>
    <row r="8" spans="1:17" s="5" customFormat="1" ht="12.75">
      <c r="A8" s="22">
        <v>3800006</v>
      </c>
      <c r="B8" s="3">
        <v>20</v>
      </c>
      <c r="C8" s="3">
        <v>8</v>
      </c>
      <c r="D8" s="3">
        <v>16</v>
      </c>
      <c r="E8" s="3">
        <v>34</v>
      </c>
      <c r="F8" s="21">
        <f>SUM(B8:E8)</f>
        <v>78</v>
      </c>
      <c r="G8" s="4"/>
      <c r="H8" s="4"/>
      <c r="J8" s="6" t="s">
        <v>11</v>
      </c>
      <c r="K8" s="9" t="s">
        <v>12</v>
      </c>
      <c r="L8" s="9"/>
      <c r="M8" s="7"/>
      <c r="N8" s="8"/>
      <c r="O8" s="8"/>
      <c r="P8" s="8" t="s">
        <v>13</v>
      </c>
      <c r="Q8" s="8"/>
    </row>
    <row r="9" spans="1:17" s="5" customFormat="1" ht="12.75">
      <c r="A9" s="22">
        <v>3800007</v>
      </c>
      <c r="B9" s="3">
        <v>16</v>
      </c>
      <c r="C9" s="3">
        <v>10</v>
      </c>
      <c r="D9" s="3">
        <v>24</v>
      </c>
      <c r="E9" s="3">
        <v>24.4</v>
      </c>
      <c r="F9" s="21">
        <f>SUM(B9:E9)</f>
        <v>74.4</v>
      </c>
      <c r="G9" s="4"/>
      <c r="H9" s="4"/>
      <c r="J9" s="10"/>
      <c r="K9" s="10"/>
      <c r="L9" s="11"/>
      <c r="M9" s="7"/>
      <c r="N9" s="8"/>
      <c r="O9" s="8"/>
      <c r="P9" s="8" t="s">
        <v>14</v>
      </c>
      <c r="Q9" s="8"/>
    </row>
    <row r="10" spans="1:17" s="5" customFormat="1" ht="12.75">
      <c r="A10" s="22">
        <v>3800008</v>
      </c>
      <c r="B10" s="3">
        <v>20</v>
      </c>
      <c r="C10" s="3">
        <v>9.5</v>
      </c>
      <c r="D10" s="3">
        <v>18</v>
      </c>
      <c r="E10" s="3">
        <v>25.2</v>
      </c>
      <c r="F10" s="21">
        <f>SUM(B10:E10)</f>
        <v>72.7</v>
      </c>
      <c r="G10" s="4"/>
      <c r="H10" s="4"/>
      <c r="J10" s="10"/>
      <c r="K10" s="10"/>
      <c r="L10" s="11"/>
      <c r="M10" s="7"/>
      <c r="N10" s="8"/>
      <c r="O10" s="8"/>
      <c r="P10" s="8" t="s">
        <v>15</v>
      </c>
      <c r="Q10" s="8"/>
    </row>
    <row r="11" spans="1:17" s="5" customFormat="1" ht="12.75">
      <c r="A11" s="22">
        <v>3800009</v>
      </c>
      <c r="B11" s="3">
        <v>18</v>
      </c>
      <c r="C11" s="3">
        <v>9.5</v>
      </c>
      <c r="D11" s="3">
        <v>19</v>
      </c>
      <c r="E11" s="3">
        <v>19.2</v>
      </c>
      <c r="F11" s="21">
        <f>SUM(B11:E11)</f>
        <v>65.7</v>
      </c>
      <c r="G11" s="4"/>
      <c r="H11" s="4"/>
      <c r="J11" s="10"/>
      <c r="K11" s="10"/>
      <c r="L11" s="11"/>
      <c r="M11" s="7"/>
      <c r="N11" s="8"/>
      <c r="O11" s="8"/>
      <c r="P11" s="8" t="s">
        <v>16</v>
      </c>
      <c r="Q11" s="8"/>
    </row>
    <row r="12" spans="1:13" s="5" customFormat="1" ht="12.75">
      <c r="A12" s="22">
        <v>3800010</v>
      </c>
      <c r="B12" s="3">
        <v>18</v>
      </c>
      <c r="C12" s="3">
        <v>10</v>
      </c>
      <c r="D12" s="3">
        <v>14</v>
      </c>
      <c r="E12" s="3">
        <v>35.2</v>
      </c>
      <c r="F12" s="21">
        <f>SUM(B12:E12)</f>
        <v>77.2</v>
      </c>
      <c r="G12" s="4"/>
      <c r="H12" s="4"/>
      <c r="J12" s="10"/>
      <c r="K12" s="10"/>
      <c r="L12" s="11"/>
      <c r="M12" s="7"/>
    </row>
    <row r="13" spans="1:13" s="5" customFormat="1" ht="12.75">
      <c r="A13" s="22">
        <v>3800011</v>
      </c>
      <c r="B13" s="3">
        <v>20</v>
      </c>
      <c r="C13" s="3">
        <v>9</v>
      </c>
      <c r="D13" s="3">
        <v>17</v>
      </c>
      <c r="E13" s="3">
        <v>22</v>
      </c>
      <c r="F13" s="21">
        <f>SUM(B13:E13)</f>
        <v>68</v>
      </c>
      <c r="G13" s="4"/>
      <c r="H13" s="4"/>
      <c r="J13" s="10"/>
      <c r="K13" s="10"/>
      <c r="L13" s="11"/>
      <c r="M13" s="7"/>
    </row>
    <row r="14" spans="1:13" s="5" customFormat="1" ht="12.75">
      <c r="A14" s="22">
        <v>3800012</v>
      </c>
      <c r="B14" s="3">
        <v>20</v>
      </c>
      <c r="C14" s="3">
        <v>10</v>
      </c>
      <c r="D14" s="3">
        <v>24</v>
      </c>
      <c r="E14" s="3">
        <v>33.6</v>
      </c>
      <c r="F14" s="21">
        <f>SUM(B14:E14)</f>
        <v>87.6</v>
      </c>
      <c r="G14" s="4"/>
      <c r="H14" s="4"/>
      <c r="J14" s="10"/>
      <c r="K14" s="10"/>
      <c r="L14" s="11"/>
      <c r="M14" s="7"/>
    </row>
    <row r="15" spans="1:13" s="5" customFormat="1" ht="12.75">
      <c r="A15" s="22">
        <v>3800013</v>
      </c>
      <c r="B15" s="3">
        <v>17</v>
      </c>
      <c r="C15" s="3">
        <v>6.5</v>
      </c>
      <c r="D15" s="3">
        <v>22</v>
      </c>
      <c r="E15" s="3">
        <v>27.2</v>
      </c>
      <c r="F15" s="21">
        <f>SUM(B15:E15)</f>
        <v>72.7</v>
      </c>
      <c r="G15" s="4"/>
      <c r="H15" s="4"/>
      <c r="J15" s="10"/>
      <c r="K15" s="10"/>
      <c r="L15" s="11"/>
      <c r="M15" s="7"/>
    </row>
    <row r="16" spans="1:13" s="5" customFormat="1" ht="12.75">
      <c r="A16" s="22">
        <v>3800014</v>
      </c>
      <c r="B16" s="3">
        <v>17</v>
      </c>
      <c r="C16" s="3">
        <v>8.5</v>
      </c>
      <c r="D16" s="3">
        <v>23</v>
      </c>
      <c r="E16" s="3">
        <v>34.8</v>
      </c>
      <c r="F16" s="21">
        <f>SUM(B16:E16)</f>
        <v>83.3</v>
      </c>
      <c r="G16" s="4"/>
      <c r="H16" s="4"/>
      <c r="J16" s="10"/>
      <c r="K16" s="10"/>
      <c r="L16" s="11"/>
      <c r="M16" s="7"/>
    </row>
    <row r="17" spans="1:13" s="5" customFormat="1" ht="12.75">
      <c r="A17" s="22">
        <v>3800015</v>
      </c>
      <c r="B17" s="3">
        <v>16</v>
      </c>
      <c r="C17" s="3">
        <v>9</v>
      </c>
      <c r="D17" s="3">
        <v>25</v>
      </c>
      <c r="E17" s="3">
        <v>32</v>
      </c>
      <c r="F17" s="21">
        <f>SUM(B17:E17)</f>
        <v>82</v>
      </c>
      <c r="G17" s="4"/>
      <c r="H17" s="4"/>
      <c r="J17" s="10"/>
      <c r="K17" s="10"/>
      <c r="L17" s="11"/>
      <c r="M17" s="7"/>
    </row>
    <row r="18" spans="1:13" s="5" customFormat="1" ht="12.75">
      <c r="A18" s="22">
        <v>3800016</v>
      </c>
      <c r="B18" s="3">
        <v>18</v>
      </c>
      <c r="C18" s="3">
        <v>10</v>
      </c>
      <c r="D18" s="3">
        <v>14</v>
      </c>
      <c r="E18" s="3">
        <v>25.6</v>
      </c>
      <c r="F18" s="21">
        <f>SUM(B18:E18)</f>
        <v>67.6</v>
      </c>
      <c r="G18" s="4"/>
      <c r="H18" s="4"/>
      <c r="J18" s="10"/>
      <c r="K18" s="10"/>
      <c r="L18" s="11"/>
      <c r="M18" s="7"/>
    </row>
    <row r="19" spans="1:13" s="5" customFormat="1" ht="12.75">
      <c r="A19" s="22">
        <v>3800017</v>
      </c>
      <c r="B19" s="3">
        <v>20</v>
      </c>
      <c r="C19" s="3">
        <v>10</v>
      </c>
      <c r="D19" s="3">
        <v>16</v>
      </c>
      <c r="E19" s="3">
        <v>26.4</v>
      </c>
      <c r="F19" s="21">
        <f>SUM(B19:E19)</f>
        <v>72.4</v>
      </c>
      <c r="G19" s="4"/>
      <c r="H19" s="4"/>
      <c r="J19" s="10"/>
      <c r="K19" s="10"/>
      <c r="L19" s="11"/>
      <c r="M19" s="7"/>
    </row>
    <row r="20" spans="1:13" s="5" customFormat="1" ht="12.75">
      <c r="A20" s="22">
        <v>3800018</v>
      </c>
      <c r="B20" s="3">
        <v>17</v>
      </c>
      <c r="C20" s="3">
        <v>7</v>
      </c>
      <c r="D20" s="3">
        <v>21</v>
      </c>
      <c r="E20" s="3">
        <v>24.8</v>
      </c>
      <c r="F20" s="21">
        <f>SUM(B20:E20)</f>
        <v>69.8</v>
      </c>
      <c r="G20" s="4"/>
      <c r="H20" s="4"/>
      <c r="J20" s="10"/>
      <c r="K20" s="10"/>
      <c r="L20" s="11"/>
      <c r="M20" s="7"/>
    </row>
    <row r="21" spans="1:13" s="5" customFormat="1" ht="12.75">
      <c r="A21" s="22">
        <v>3800019</v>
      </c>
      <c r="B21" s="3">
        <v>20</v>
      </c>
      <c r="C21" s="3">
        <v>10</v>
      </c>
      <c r="D21" s="3">
        <v>24</v>
      </c>
      <c r="E21" s="3">
        <v>31.6</v>
      </c>
      <c r="F21" s="21">
        <f>SUM(B21:E21)</f>
        <v>85.6</v>
      </c>
      <c r="G21" s="4"/>
      <c r="H21" s="4"/>
      <c r="J21" s="10"/>
      <c r="K21" s="10"/>
      <c r="L21" s="11"/>
      <c r="M21" s="7"/>
    </row>
    <row r="22" spans="1:13" s="5" customFormat="1" ht="12.75">
      <c r="A22" s="22">
        <v>3800020</v>
      </c>
      <c r="B22" s="3">
        <v>18</v>
      </c>
      <c r="C22" s="3">
        <v>8</v>
      </c>
      <c r="D22" s="3">
        <v>21</v>
      </c>
      <c r="E22" s="3">
        <v>33</v>
      </c>
      <c r="F22" s="21">
        <f>SUM(B22:E22)</f>
        <v>80</v>
      </c>
      <c r="G22" s="4"/>
      <c r="H22" s="4"/>
      <c r="J22" s="10"/>
      <c r="K22" s="10"/>
      <c r="L22" s="11"/>
      <c r="M22" s="7"/>
    </row>
    <row r="23" spans="1:13" s="5" customFormat="1" ht="12.75">
      <c r="A23" s="22">
        <v>3800021</v>
      </c>
      <c r="B23" s="3">
        <v>20</v>
      </c>
      <c r="C23" s="3">
        <v>9</v>
      </c>
      <c r="D23" s="3">
        <v>19</v>
      </c>
      <c r="E23" s="3">
        <v>21.6</v>
      </c>
      <c r="F23" s="21">
        <f>SUM(B23:E23)</f>
        <v>69.6</v>
      </c>
      <c r="G23" s="4"/>
      <c r="H23" s="4"/>
      <c r="J23" s="10"/>
      <c r="K23" s="10"/>
      <c r="L23" s="11"/>
      <c r="M23" s="7"/>
    </row>
    <row r="24" spans="1:13" s="5" customFormat="1" ht="12.75">
      <c r="A24" s="22">
        <v>3800022</v>
      </c>
      <c r="B24" s="3">
        <v>20</v>
      </c>
      <c r="C24" s="3">
        <v>10</v>
      </c>
      <c r="D24" s="3">
        <v>18</v>
      </c>
      <c r="E24" s="3">
        <v>27.6</v>
      </c>
      <c r="F24" s="21">
        <f>SUM(B24:E24)</f>
        <v>75.6</v>
      </c>
      <c r="G24" s="4"/>
      <c r="H24" s="4"/>
      <c r="J24" s="10"/>
      <c r="K24" s="10"/>
      <c r="L24" s="11"/>
      <c r="M24" s="7"/>
    </row>
    <row r="25" spans="1:13" s="5" customFormat="1" ht="12.75">
      <c r="A25" s="22">
        <v>3800023</v>
      </c>
      <c r="B25" s="3">
        <v>15</v>
      </c>
      <c r="C25" s="3">
        <v>9</v>
      </c>
      <c r="D25" s="3">
        <v>16</v>
      </c>
      <c r="E25" s="3">
        <v>26</v>
      </c>
      <c r="F25" s="21">
        <f>SUM(B25:E25)</f>
        <v>66</v>
      </c>
      <c r="G25" s="4"/>
      <c r="H25" s="4"/>
      <c r="J25" s="10"/>
      <c r="K25" s="10"/>
      <c r="L25" s="11"/>
      <c r="M25" s="7"/>
    </row>
    <row r="26" spans="1:13" s="5" customFormat="1" ht="12.75">
      <c r="A26" s="22">
        <v>3800024</v>
      </c>
      <c r="B26" s="3">
        <v>20</v>
      </c>
      <c r="C26" s="3">
        <v>10</v>
      </c>
      <c r="D26" s="3">
        <v>20</v>
      </c>
      <c r="E26" s="3">
        <v>30.4</v>
      </c>
      <c r="F26" s="21">
        <f>SUM(B26:E26)</f>
        <v>80.4</v>
      </c>
      <c r="G26" s="4"/>
      <c r="H26" s="4"/>
      <c r="J26" s="10"/>
      <c r="K26" s="10"/>
      <c r="L26" s="11"/>
      <c r="M26" s="7"/>
    </row>
    <row r="27" spans="1:13" s="5" customFormat="1" ht="12.75">
      <c r="A27" s="22">
        <v>3800025</v>
      </c>
      <c r="B27" s="3">
        <v>16</v>
      </c>
      <c r="C27" s="3">
        <v>10</v>
      </c>
      <c r="D27" s="3">
        <v>19</v>
      </c>
      <c r="E27" s="3">
        <v>19.2</v>
      </c>
      <c r="F27" s="21">
        <f>SUM(B27:E27)</f>
        <v>64.2</v>
      </c>
      <c r="G27" s="4"/>
      <c r="H27" s="4"/>
      <c r="J27" s="10"/>
      <c r="K27" s="10"/>
      <c r="L27" s="11"/>
      <c r="M27" s="7"/>
    </row>
    <row r="28" spans="1:13" s="5" customFormat="1" ht="12.75">
      <c r="A28" s="22">
        <v>3800026</v>
      </c>
      <c r="B28" s="3">
        <v>20</v>
      </c>
      <c r="C28" s="3">
        <v>9.5</v>
      </c>
      <c r="D28" s="3">
        <v>19</v>
      </c>
      <c r="E28" s="3">
        <v>19.2</v>
      </c>
      <c r="F28" s="21">
        <f>SUM(B28:E28)</f>
        <v>67.7</v>
      </c>
      <c r="G28" s="4"/>
      <c r="H28" s="4"/>
      <c r="J28" s="10"/>
      <c r="K28" s="10"/>
      <c r="L28" s="11"/>
      <c r="M28" s="7"/>
    </row>
    <row r="29" spans="1:13" s="5" customFormat="1" ht="12.75">
      <c r="A29" s="22">
        <v>3800027</v>
      </c>
      <c r="B29" s="3">
        <v>20</v>
      </c>
      <c r="C29" s="3">
        <v>10</v>
      </c>
      <c r="D29" s="3">
        <v>19</v>
      </c>
      <c r="E29" s="3">
        <v>27.6</v>
      </c>
      <c r="F29" s="21">
        <f>SUM(B29:E29)</f>
        <v>76.6</v>
      </c>
      <c r="G29" s="4"/>
      <c r="H29" s="4"/>
      <c r="J29" s="10"/>
      <c r="K29" s="10"/>
      <c r="L29" s="11"/>
      <c r="M29" s="7"/>
    </row>
    <row r="30" spans="1:13" s="5" customFormat="1" ht="12.75">
      <c r="A30" s="22">
        <v>3800028</v>
      </c>
      <c r="B30" s="3">
        <v>17</v>
      </c>
      <c r="C30" s="3">
        <v>9.5</v>
      </c>
      <c r="D30" s="3">
        <v>25</v>
      </c>
      <c r="E30" s="3">
        <v>28.6</v>
      </c>
      <c r="F30" s="21">
        <f>SUM(B30:E30)</f>
        <v>80.1</v>
      </c>
      <c r="G30" s="4"/>
      <c r="H30" s="4"/>
      <c r="J30" s="10"/>
      <c r="K30" s="10"/>
      <c r="L30" s="11"/>
      <c r="M30" s="7"/>
    </row>
    <row r="31" spans="1:12" ht="12.75">
      <c r="A31" s="22">
        <v>3800029</v>
      </c>
      <c r="B31" s="3">
        <v>17</v>
      </c>
      <c r="C31" s="3">
        <v>9</v>
      </c>
      <c r="D31" s="3">
        <v>23</v>
      </c>
      <c r="E31" s="3">
        <v>19.6</v>
      </c>
      <c r="F31" s="21">
        <f>SUM(B31:E31)</f>
        <v>68.6</v>
      </c>
      <c r="G31" s="4"/>
      <c r="H31" s="4"/>
      <c r="J31" s="10"/>
      <c r="K31" s="10"/>
      <c r="L31" s="11"/>
    </row>
    <row r="32" spans="1:12" ht="12.75">
      <c r="A32" s="22">
        <v>3800030</v>
      </c>
      <c r="B32" s="3">
        <v>18</v>
      </c>
      <c r="C32" s="3">
        <v>9</v>
      </c>
      <c r="D32" s="3">
        <v>23</v>
      </c>
      <c r="E32" s="3">
        <v>29.6</v>
      </c>
      <c r="F32" s="21">
        <f>SUM(B32:E32)</f>
        <v>79.6</v>
      </c>
      <c r="G32" s="4"/>
      <c r="H32" s="4"/>
      <c r="J32" s="10"/>
      <c r="K32" s="10"/>
      <c r="L32" s="11"/>
    </row>
    <row r="33" spans="1:12" ht="12.75">
      <c r="A33" s="22">
        <v>3800031</v>
      </c>
      <c r="B33" s="3">
        <v>17</v>
      </c>
      <c r="C33" s="3">
        <v>4.5</v>
      </c>
      <c r="D33" s="3">
        <v>21</v>
      </c>
      <c r="E33" s="3">
        <v>28</v>
      </c>
      <c r="F33" s="21">
        <f>SUM(B33:E33)</f>
        <v>70.5</v>
      </c>
      <c r="G33" s="4"/>
      <c r="H33" s="4"/>
      <c r="J33" s="10"/>
      <c r="K33" s="10"/>
      <c r="L33" s="11"/>
    </row>
    <row r="34" spans="1:12" ht="12.75">
      <c r="A34" s="22">
        <v>3800032</v>
      </c>
      <c r="B34" s="3">
        <v>18</v>
      </c>
      <c r="C34" s="3">
        <v>10</v>
      </c>
      <c r="D34" s="3">
        <v>25</v>
      </c>
      <c r="E34" s="3">
        <v>33.6</v>
      </c>
      <c r="F34" s="21">
        <f>SUM(B34:E34)</f>
        <v>86.6</v>
      </c>
      <c r="G34" s="4"/>
      <c r="H34" s="4"/>
      <c r="J34" s="10"/>
      <c r="K34" s="10"/>
      <c r="L34" s="11"/>
    </row>
    <row r="35" spans="1:12" ht="12.75">
      <c r="A35" s="22">
        <v>3800033</v>
      </c>
      <c r="B35" s="3">
        <v>20</v>
      </c>
      <c r="C35" s="3">
        <v>9</v>
      </c>
      <c r="D35" s="3">
        <v>18</v>
      </c>
      <c r="E35" s="3">
        <v>32.4</v>
      </c>
      <c r="F35" s="21">
        <f>SUM(B35:E35)</f>
        <v>79.4</v>
      </c>
      <c r="G35" s="4"/>
      <c r="H35" s="4"/>
      <c r="J35" s="10"/>
      <c r="K35" s="10"/>
      <c r="L35" s="11"/>
    </row>
    <row r="36" spans="1:12" ht="12.75">
      <c r="A36" s="22">
        <v>3800034</v>
      </c>
      <c r="B36" s="3">
        <v>17</v>
      </c>
      <c r="C36" s="3">
        <v>8.5</v>
      </c>
      <c r="D36" s="3">
        <v>16</v>
      </c>
      <c r="E36" s="3">
        <v>23.2</v>
      </c>
      <c r="F36" s="21">
        <f>SUM(B36:E36)</f>
        <v>64.7</v>
      </c>
      <c r="G36" s="4"/>
      <c r="H36" s="4"/>
      <c r="J36" s="10"/>
      <c r="K36" s="10"/>
      <c r="L36" s="11"/>
    </row>
    <row r="37" spans="1:12" ht="12.75">
      <c r="A37" s="22">
        <v>3800035</v>
      </c>
      <c r="B37" s="3">
        <v>15</v>
      </c>
      <c r="C37" s="3">
        <v>7</v>
      </c>
      <c r="D37" s="3">
        <v>20</v>
      </c>
      <c r="E37" s="3">
        <v>28.4</v>
      </c>
      <c r="F37" s="21">
        <f>SUM(B37:E37)</f>
        <v>70.4</v>
      </c>
      <c r="G37" s="4"/>
      <c r="H37" s="4"/>
      <c r="J37" s="10"/>
      <c r="K37" s="10"/>
      <c r="L37" s="11"/>
    </row>
    <row r="38" spans="1:12" ht="12.75">
      <c r="A38" s="22">
        <v>3800036</v>
      </c>
      <c r="B38" s="3">
        <v>20</v>
      </c>
      <c r="C38" s="3">
        <v>10</v>
      </c>
      <c r="D38" s="3">
        <v>18</v>
      </c>
      <c r="E38" s="3">
        <v>25.6</v>
      </c>
      <c r="F38" s="21">
        <f>SUM(B38:E38)</f>
        <v>73.6</v>
      </c>
      <c r="G38" s="4"/>
      <c r="H38" s="4"/>
      <c r="J38" s="10"/>
      <c r="K38" s="10"/>
      <c r="L38" s="11"/>
    </row>
    <row r="39" spans="1:12" ht="12.75">
      <c r="A39" s="22">
        <v>3800037</v>
      </c>
      <c r="B39" s="3">
        <v>17</v>
      </c>
      <c r="C39" s="3">
        <v>10</v>
      </c>
      <c r="D39" s="3">
        <v>19</v>
      </c>
      <c r="E39" s="3">
        <v>30.4</v>
      </c>
      <c r="F39" s="21">
        <f>SUM(B39:E39)</f>
        <v>76.4</v>
      </c>
      <c r="G39" s="4"/>
      <c r="H39" s="4"/>
      <c r="J39" s="10"/>
      <c r="K39" s="10"/>
      <c r="L39" s="11"/>
    </row>
    <row r="40" spans="1:12" ht="12.75">
      <c r="A40" s="22">
        <v>3800038</v>
      </c>
      <c r="B40" s="3">
        <v>18</v>
      </c>
      <c r="C40" s="3">
        <v>9</v>
      </c>
      <c r="D40" s="3">
        <v>26</v>
      </c>
      <c r="E40" s="3">
        <v>33.2</v>
      </c>
      <c r="F40" s="21">
        <f>SUM(B40:E40)</f>
        <v>86.2</v>
      </c>
      <c r="G40" s="4"/>
      <c r="H40" s="4"/>
      <c r="J40" s="10"/>
      <c r="K40" s="10"/>
      <c r="L40" s="11"/>
    </row>
    <row r="41" spans="1:8" ht="12.75">
      <c r="A41" s="22">
        <v>3800039</v>
      </c>
      <c r="B41" s="3">
        <v>20</v>
      </c>
      <c r="C41" s="3">
        <v>10</v>
      </c>
      <c r="D41" s="3">
        <v>24</v>
      </c>
      <c r="E41" s="3">
        <v>30.4</v>
      </c>
      <c r="F41" s="21">
        <f>SUM(B41:E41)</f>
        <v>84.4</v>
      </c>
      <c r="G41" s="4"/>
      <c r="H41" s="4"/>
    </row>
    <row r="42" spans="1:8" ht="12.75">
      <c r="A42" s="22">
        <v>3800040</v>
      </c>
      <c r="B42" s="3">
        <v>17</v>
      </c>
      <c r="C42" s="3">
        <v>8.5</v>
      </c>
      <c r="D42" s="3">
        <v>22</v>
      </c>
      <c r="E42" s="3">
        <v>28.8</v>
      </c>
      <c r="F42" s="21">
        <f>SUM(B42:E42)</f>
        <v>76.3</v>
      </c>
      <c r="G42" s="4"/>
      <c r="H42" s="4"/>
    </row>
    <row r="43" spans="1:8" ht="12.75">
      <c r="A43" s="22">
        <v>3800041</v>
      </c>
      <c r="B43" s="3">
        <v>20</v>
      </c>
      <c r="C43" s="3">
        <v>7</v>
      </c>
      <c r="D43" s="3">
        <v>24</v>
      </c>
      <c r="E43" s="3">
        <v>29.6</v>
      </c>
      <c r="F43" s="21">
        <f>SUM(B43:E43)</f>
        <v>80.6</v>
      </c>
      <c r="G43" s="4"/>
      <c r="H43" s="4"/>
    </row>
    <row r="44" spans="1:8" ht="12.75">
      <c r="A44" s="22">
        <v>3800042</v>
      </c>
      <c r="B44" s="3">
        <v>16</v>
      </c>
      <c r="C44" s="3">
        <v>5.5</v>
      </c>
      <c r="D44" s="3">
        <v>18</v>
      </c>
      <c r="E44" s="3">
        <v>24.4</v>
      </c>
      <c r="F44" s="21">
        <f>SUM(B44:E44)</f>
        <v>63.9</v>
      </c>
      <c r="G44" s="4"/>
      <c r="H44" s="4"/>
    </row>
    <row r="45" spans="1:8" ht="12.75">
      <c r="A45" s="22">
        <v>3800043</v>
      </c>
      <c r="B45" s="3">
        <v>18</v>
      </c>
      <c r="C45" s="3">
        <v>4</v>
      </c>
      <c r="D45" s="3">
        <v>16</v>
      </c>
      <c r="E45" s="3">
        <v>29.2</v>
      </c>
      <c r="F45" s="21">
        <f>SUM(B45:E45)</f>
        <v>67.2</v>
      </c>
      <c r="G45" s="4"/>
      <c r="H45" s="4"/>
    </row>
    <row r="46" spans="1:8" ht="12.75">
      <c r="A46" s="22">
        <v>3800044</v>
      </c>
      <c r="B46" s="3">
        <v>17</v>
      </c>
      <c r="C46" s="3">
        <v>2.5</v>
      </c>
      <c r="D46" s="3">
        <v>26</v>
      </c>
      <c r="E46" s="3">
        <v>22</v>
      </c>
      <c r="F46" s="21">
        <f>SUM(B46:E46)</f>
        <v>67.5</v>
      </c>
      <c r="G46" s="4"/>
      <c r="H46" s="4"/>
    </row>
    <row r="47" spans="1:8" ht="12.75">
      <c r="A47" s="22">
        <v>3800045</v>
      </c>
      <c r="B47" s="3">
        <v>18</v>
      </c>
      <c r="C47" s="3">
        <v>7.5</v>
      </c>
      <c r="D47" s="3">
        <v>22</v>
      </c>
      <c r="E47" s="3">
        <v>34.8</v>
      </c>
      <c r="F47" s="21">
        <f>SUM(B47:E47)</f>
        <v>82.3</v>
      </c>
      <c r="G47" s="4"/>
      <c r="H47" s="4"/>
    </row>
    <row r="48" spans="1:8" ht="12.75">
      <c r="A48" s="22">
        <v>3800046</v>
      </c>
      <c r="B48" s="3">
        <v>15</v>
      </c>
      <c r="C48" s="3">
        <v>8</v>
      </c>
      <c r="D48" s="3">
        <v>25</v>
      </c>
      <c r="E48" s="3">
        <v>30.4</v>
      </c>
      <c r="F48" s="21">
        <f>SUM(B48:E48)</f>
        <v>78.4</v>
      </c>
      <c r="G48" s="4"/>
      <c r="H48" s="4"/>
    </row>
    <row r="49" spans="1:8" ht="12.75">
      <c r="A49" s="22">
        <v>3800047</v>
      </c>
      <c r="B49" s="3">
        <v>18</v>
      </c>
      <c r="C49" s="3">
        <v>6</v>
      </c>
      <c r="D49" s="3">
        <v>20</v>
      </c>
      <c r="E49" s="3">
        <v>26.4</v>
      </c>
      <c r="F49" s="21">
        <f>SUM(B49:E49)</f>
        <v>70.4</v>
      </c>
      <c r="G49" s="4"/>
      <c r="H49" s="4"/>
    </row>
    <row r="50" spans="1:8" ht="12.75">
      <c r="A50" s="22">
        <v>3800048</v>
      </c>
      <c r="B50" s="3">
        <v>16</v>
      </c>
      <c r="C50" s="3">
        <v>7</v>
      </c>
      <c r="D50" s="3">
        <v>24</v>
      </c>
      <c r="E50" s="3">
        <v>29.2</v>
      </c>
      <c r="F50" s="21">
        <f>SUM(B50:E50)</f>
        <v>76.2</v>
      </c>
      <c r="G50" s="4"/>
      <c r="H50" s="4"/>
    </row>
    <row r="51" spans="1:8" ht="12.75">
      <c r="A51" s="22">
        <v>3800049</v>
      </c>
      <c r="B51" s="3">
        <v>17</v>
      </c>
      <c r="C51" s="3">
        <v>9</v>
      </c>
      <c r="D51" s="3">
        <v>25</v>
      </c>
      <c r="E51" s="3">
        <v>35.2</v>
      </c>
      <c r="F51" s="21">
        <f>SUM(B51:E51)</f>
        <v>86.2</v>
      </c>
      <c r="G51" s="4"/>
      <c r="H51" s="4"/>
    </row>
    <row r="52" spans="1:8" ht="12.75">
      <c r="A52" s="22">
        <v>3800050</v>
      </c>
      <c r="B52" s="3">
        <v>18</v>
      </c>
      <c r="C52" s="3">
        <v>8.5</v>
      </c>
      <c r="D52" s="3">
        <v>27</v>
      </c>
      <c r="E52" s="3">
        <v>32</v>
      </c>
      <c r="F52" s="21">
        <f>SUM(B52:E52)</f>
        <v>85.5</v>
      </c>
      <c r="G52" s="4"/>
      <c r="H52" s="4"/>
    </row>
  </sheetData>
  <printOptions horizontalCentered="1"/>
  <pageMargins left="0.75" right="0.75" top="1" bottom="1" header="0.5" footer="0.5"/>
  <pageSetup horizontalDpi="300" verticalDpi="300" orientation="portrait" paperSize="9" r:id="rId1"/>
  <headerFooter alignWithMargins="0">
    <oddFooter>&amp;C&amp;"Arial,Regular"&amp;12Page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2" sqref="A2"/>
    </sheetView>
  </sheetViews>
  <sheetFormatPr defaultColWidth="9.33203125" defaultRowHeight="21"/>
  <cols>
    <col min="1" max="1" width="13.33203125" style="13" customWidth="1"/>
    <col min="2" max="5" width="10.33203125" style="12" customWidth="1"/>
    <col min="6" max="8" width="10.33203125" style="14" customWidth="1"/>
    <col min="9" max="9" width="9.33203125" style="12" customWidth="1"/>
    <col min="10" max="11" width="11.5" style="12" customWidth="1"/>
    <col min="12" max="12" width="23.16015625" style="12" customWidth="1"/>
    <col min="13" max="13" width="9.33203125" style="7" customWidth="1"/>
    <col min="14" max="16384" width="9.33203125" style="12" customWidth="1"/>
  </cols>
  <sheetData>
    <row r="1" spans="1:13" s="1" customFormat="1" ht="19.5" customHeight="1">
      <c r="A1" s="23" t="s">
        <v>17</v>
      </c>
      <c r="B1" s="15" t="s">
        <v>18</v>
      </c>
      <c r="C1" s="15" t="s">
        <v>19</v>
      </c>
      <c r="D1" s="15" t="s">
        <v>20</v>
      </c>
      <c r="E1" s="15" t="s">
        <v>21</v>
      </c>
      <c r="F1" s="17" t="s">
        <v>22</v>
      </c>
      <c r="G1" s="19" t="s">
        <v>0</v>
      </c>
      <c r="H1" s="19" t="s">
        <v>1</v>
      </c>
      <c r="M1" s="2"/>
    </row>
    <row r="2" spans="1:13" s="1" customFormat="1" ht="12.75">
      <c r="A2" s="24"/>
      <c r="B2" s="16">
        <v>0.2</v>
      </c>
      <c r="C2" s="16">
        <v>0.1</v>
      </c>
      <c r="D2" s="16">
        <v>0.3</v>
      </c>
      <c r="E2" s="16">
        <v>0.4</v>
      </c>
      <c r="F2" s="18">
        <v>1</v>
      </c>
      <c r="G2" s="20"/>
      <c r="H2" s="20"/>
      <c r="M2" s="2"/>
    </row>
    <row r="3" spans="1:17" s="5" customFormat="1" ht="12.75">
      <c r="A3" s="22">
        <v>3800001</v>
      </c>
      <c r="B3" s="3">
        <v>20</v>
      </c>
      <c r="C3" s="3">
        <v>8</v>
      </c>
      <c r="D3" s="3">
        <v>24</v>
      </c>
      <c r="E3" s="3">
        <v>32</v>
      </c>
      <c r="F3" s="21">
        <f aca="true" t="shared" si="0" ref="F3:F34">SUM(B3:E3)</f>
        <v>84</v>
      </c>
      <c r="G3" s="4">
        <f>ROUND(F3,0)</f>
        <v>84</v>
      </c>
      <c r="H3" s="4" t="str">
        <f>VLOOKUP(G3,table_1,3)</f>
        <v>B+</v>
      </c>
      <c r="J3" s="6" t="s">
        <v>2</v>
      </c>
      <c r="K3" s="6">
        <f>MAX(rounded_1)</f>
        <v>88</v>
      </c>
      <c r="M3" s="7"/>
      <c r="N3" s="27" t="s">
        <v>3</v>
      </c>
      <c r="O3" s="27"/>
      <c r="P3" s="28" t="s">
        <v>1</v>
      </c>
      <c r="Q3" s="28" t="s">
        <v>4</v>
      </c>
    </row>
    <row r="4" spans="1:17" s="5" customFormat="1" ht="12.75">
      <c r="A4" s="22">
        <v>3800002</v>
      </c>
      <c r="B4" s="3">
        <v>15</v>
      </c>
      <c r="C4" s="3">
        <v>6</v>
      </c>
      <c r="D4" s="3">
        <v>28</v>
      </c>
      <c r="E4" s="3">
        <v>24</v>
      </c>
      <c r="F4" s="21">
        <f t="shared" si="0"/>
        <v>73</v>
      </c>
      <c r="G4" s="4">
        <f aca="true" t="shared" si="1" ref="G4:G52">ROUND(F4,0)</f>
        <v>73</v>
      </c>
      <c r="H4" s="4" t="str">
        <f aca="true" t="shared" si="2" ref="H4:H52">VLOOKUP(G4,table_1,3)</f>
        <v>C+</v>
      </c>
      <c r="J4" s="6" t="s">
        <v>5</v>
      </c>
      <c r="K4" s="6">
        <f>MIN(rounded_1)</f>
        <v>57</v>
      </c>
      <c r="M4" s="7"/>
      <c r="N4" s="8">
        <v>0</v>
      </c>
      <c r="O4" s="8">
        <v>49</v>
      </c>
      <c r="P4" s="8" t="s">
        <v>6</v>
      </c>
      <c r="Q4" s="8">
        <f>COUNTIF(grade_1,P4)</f>
        <v>0</v>
      </c>
    </row>
    <row r="5" spans="1:17" s="5" customFormat="1" ht="12.75">
      <c r="A5" s="22">
        <v>3800003</v>
      </c>
      <c r="B5" s="3">
        <v>18</v>
      </c>
      <c r="C5" s="3">
        <v>9</v>
      </c>
      <c r="D5" s="3">
        <v>15</v>
      </c>
      <c r="E5" s="3">
        <v>28</v>
      </c>
      <c r="F5" s="21">
        <f t="shared" si="0"/>
        <v>70</v>
      </c>
      <c r="G5" s="4">
        <f t="shared" si="1"/>
        <v>70</v>
      </c>
      <c r="H5" s="4" t="str">
        <f t="shared" si="2"/>
        <v>C+</v>
      </c>
      <c r="J5" s="6" t="s">
        <v>7</v>
      </c>
      <c r="K5" s="6">
        <f>AVERAGE(rounded_1)</f>
        <v>74.82</v>
      </c>
      <c r="M5" s="7"/>
      <c r="N5" s="8">
        <v>50</v>
      </c>
      <c r="O5" s="8">
        <v>56</v>
      </c>
      <c r="P5" s="8" t="s">
        <v>8</v>
      </c>
      <c r="Q5" s="8">
        <f aca="true" t="shared" si="3" ref="Q5:Q11">COUNTIF(grade_1,P5)</f>
        <v>0</v>
      </c>
    </row>
    <row r="6" spans="1:17" s="5" customFormat="1" ht="12.75">
      <c r="A6" s="22">
        <v>3800004</v>
      </c>
      <c r="B6" s="3">
        <v>20</v>
      </c>
      <c r="C6" s="3">
        <v>4.5</v>
      </c>
      <c r="D6" s="3">
        <v>12</v>
      </c>
      <c r="E6" s="3">
        <v>20.4</v>
      </c>
      <c r="F6" s="21">
        <f t="shared" si="0"/>
        <v>56.9</v>
      </c>
      <c r="G6" s="4">
        <f t="shared" si="1"/>
        <v>57</v>
      </c>
      <c r="H6" s="4" t="str">
        <f t="shared" si="2"/>
        <v>D+</v>
      </c>
      <c r="J6" s="6" t="s">
        <v>4</v>
      </c>
      <c r="K6" s="6">
        <f>COUNT(rounded_1)</f>
        <v>50</v>
      </c>
      <c r="M6" s="7"/>
      <c r="N6" s="8">
        <v>57</v>
      </c>
      <c r="O6" s="8">
        <v>62</v>
      </c>
      <c r="P6" s="8" t="s">
        <v>9</v>
      </c>
      <c r="Q6" s="8">
        <f t="shared" si="3"/>
        <v>1</v>
      </c>
    </row>
    <row r="7" spans="1:17" s="5" customFormat="1" ht="12.75">
      <c r="A7" s="22">
        <v>3800005</v>
      </c>
      <c r="B7" s="3">
        <v>20</v>
      </c>
      <c r="C7" s="3">
        <v>8.5</v>
      </c>
      <c r="D7" s="3">
        <v>19</v>
      </c>
      <c r="E7" s="3">
        <v>15.2</v>
      </c>
      <c r="F7" s="21">
        <f t="shared" si="0"/>
        <v>62.7</v>
      </c>
      <c r="G7" s="4">
        <f t="shared" si="1"/>
        <v>63</v>
      </c>
      <c r="H7" s="4" t="str">
        <f t="shared" si="2"/>
        <v>C</v>
      </c>
      <c r="M7" s="7"/>
      <c r="N7" s="8">
        <v>63</v>
      </c>
      <c r="O7" s="8">
        <v>69</v>
      </c>
      <c r="P7" s="8" t="s">
        <v>10</v>
      </c>
      <c r="Q7" s="8">
        <f t="shared" si="3"/>
        <v>12</v>
      </c>
    </row>
    <row r="8" spans="1:17" s="5" customFormat="1" ht="12.75">
      <c r="A8" s="22">
        <v>3800006</v>
      </c>
      <c r="B8" s="3">
        <v>20</v>
      </c>
      <c r="C8" s="3">
        <v>8</v>
      </c>
      <c r="D8" s="3">
        <v>16</v>
      </c>
      <c r="E8" s="3">
        <v>34</v>
      </c>
      <c r="F8" s="21">
        <f t="shared" si="0"/>
        <v>78</v>
      </c>
      <c r="G8" s="4">
        <f t="shared" si="1"/>
        <v>78</v>
      </c>
      <c r="H8" s="4" t="str">
        <f t="shared" si="2"/>
        <v>B</v>
      </c>
      <c r="J8" s="6" t="s">
        <v>11</v>
      </c>
      <c r="K8" s="9" t="s">
        <v>12</v>
      </c>
      <c r="L8" s="9"/>
      <c r="M8" s="7"/>
      <c r="N8" s="8">
        <v>70</v>
      </c>
      <c r="O8" s="8">
        <v>75</v>
      </c>
      <c r="P8" s="8" t="s">
        <v>13</v>
      </c>
      <c r="Q8" s="8">
        <f t="shared" si="3"/>
        <v>12</v>
      </c>
    </row>
    <row r="9" spans="1:17" s="5" customFormat="1" ht="12.75">
      <c r="A9" s="22">
        <v>3800007</v>
      </c>
      <c r="B9" s="3">
        <v>16</v>
      </c>
      <c r="C9" s="3">
        <v>10</v>
      </c>
      <c r="D9" s="3">
        <v>24</v>
      </c>
      <c r="E9" s="3">
        <v>24.4</v>
      </c>
      <c r="F9" s="21">
        <f t="shared" si="0"/>
        <v>74.4</v>
      </c>
      <c r="G9" s="4">
        <f t="shared" si="1"/>
        <v>74</v>
      </c>
      <c r="H9" s="4" t="str">
        <f t="shared" si="2"/>
        <v>C+</v>
      </c>
      <c r="J9" s="22">
        <v>88</v>
      </c>
      <c r="K9" s="22">
        <f>COUNTIF(rounded_1,J9)</f>
        <v>1</v>
      </c>
      <c r="L9" s="25" t="str">
        <f>REPT("+",K9)</f>
        <v>+</v>
      </c>
      <c r="M9" s="26"/>
      <c r="N9" s="8">
        <v>76</v>
      </c>
      <c r="O9" s="8">
        <v>79</v>
      </c>
      <c r="P9" s="8" t="s">
        <v>14</v>
      </c>
      <c r="Q9" s="8">
        <f t="shared" si="3"/>
        <v>9</v>
      </c>
    </row>
    <row r="10" spans="1:17" s="5" customFormat="1" ht="12.75">
      <c r="A10" s="22">
        <v>3800008</v>
      </c>
      <c r="B10" s="3">
        <v>20</v>
      </c>
      <c r="C10" s="3">
        <v>9.5</v>
      </c>
      <c r="D10" s="3">
        <v>18</v>
      </c>
      <c r="E10" s="3">
        <v>25.2</v>
      </c>
      <c r="F10" s="21">
        <f t="shared" si="0"/>
        <v>72.7</v>
      </c>
      <c r="G10" s="4">
        <f t="shared" si="1"/>
        <v>73</v>
      </c>
      <c r="H10" s="4" t="str">
        <f t="shared" si="2"/>
        <v>C+</v>
      </c>
      <c r="J10" s="22">
        <v>87</v>
      </c>
      <c r="K10" s="22">
        <f aca="true" t="shared" si="4" ref="K10:K40">COUNTIF(rounded_1,J10)</f>
        <v>1</v>
      </c>
      <c r="L10" s="25" t="str">
        <f aca="true" t="shared" si="5" ref="L10:L40">REPT("+",K10)</f>
        <v>+</v>
      </c>
      <c r="M10" s="26"/>
      <c r="N10" s="8">
        <v>80</v>
      </c>
      <c r="O10" s="8">
        <v>85</v>
      </c>
      <c r="P10" s="8" t="s">
        <v>15</v>
      </c>
      <c r="Q10" s="8">
        <f t="shared" si="3"/>
        <v>10</v>
      </c>
    </row>
    <row r="11" spans="1:17" s="5" customFormat="1" ht="12.75">
      <c r="A11" s="22">
        <v>3800009</v>
      </c>
      <c r="B11" s="3">
        <v>18</v>
      </c>
      <c r="C11" s="3">
        <v>9.5</v>
      </c>
      <c r="D11" s="3">
        <v>19</v>
      </c>
      <c r="E11" s="3">
        <v>19.2</v>
      </c>
      <c r="F11" s="21">
        <f t="shared" si="0"/>
        <v>65.7</v>
      </c>
      <c r="G11" s="4">
        <f t="shared" si="1"/>
        <v>66</v>
      </c>
      <c r="H11" s="4" t="str">
        <f t="shared" si="2"/>
        <v>C</v>
      </c>
      <c r="J11" s="22">
        <v>86</v>
      </c>
      <c r="K11" s="22">
        <f t="shared" si="4"/>
        <v>4</v>
      </c>
      <c r="L11" s="25" t="str">
        <f t="shared" si="5"/>
        <v>++++</v>
      </c>
      <c r="M11" s="26" t="s">
        <v>16</v>
      </c>
      <c r="N11" s="8">
        <v>86</v>
      </c>
      <c r="O11" s="8">
        <v>88</v>
      </c>
      <c r="P11" s="8" t="s">
        <v>16</v>
      </c>
      <c r="Q11" s="8">
        <f t="shared" si="3"/>
        <v>6</v>
      </c>
    </row>
    <row r="12" spans="1:13" s="5" customFormat="1" ht="12.75">
      <c r="A12" s="22">
        <v>3800010</v>
      </c>
      <c r="B12" s="3">
        <v>18</v>
      </c>
      <c r="C12" s="3">
        <v>10</v>
      </c>
      <c r="D12" s="3">
        <v>14</v>
      </c>
      <c r="E12" s="3">
        <v>35.2</v>
      </c>
      <c r="F12" s="21">
        <f t="shared" si="0"/>
        <v>77.2</v>
      </c>
      <c r="G12" s="4">
        <f t="shared" si="1"/>
        <v>77</v>
      </c>
      <c r="H12" s="4" t="str">
        <f t="shared" si="2"/>
        <v>B</v>
      </c>
      <c r="J12" s="10">
        <v>85</v>
      </c>
      <c r="K12" s="10">
        <f t="shared" si="4"/>
        <v>0</v>
      </c>
      <c r="L12" s="11">
        <f t="shared" si="5"/>
      </c>
      <c r="M12" s="7"/>
    </row>
    <row r="13" spans="1:13" s="5" customFormat="1" ht="12.75">
      <c r="A13" s="22">
        <v>3800011</v>
      </c>
      <c r="B13" s="3">
        <v>20</v>
      </c>
      <c r="C13" s="3">
        <v>9</v>
      </c>
      <c r="D13" s="3">
        <v>17</v>
      </c>
      <c r="E13" s="3">
        <v>22</v>
      </c>
      <c r="F13" s="21">
        <f t="shared" si="0"/>
        <v>68</v>
      </c>
      <c r="G13" s="4">
        <f t="shared" si="1"/>
        <v>68</v>
      </c>
      <c r="H13" s="4" t="str">
        <f t="shared" si="2"/>
        <v>C</v>
      </c>
      <c r="J13" s="10">
        <v>84</v>
      </c>
      <c r="K13" s="10">
        <f t="shared" si="4"/>
        <v>2</v>
      </c>
      <c r="L13" s="11" t="str">
        <f t="shared" si="5"/>
        <v>++</v>
      </c>
      <c r="M13" s="7"/>
    </row>
    <row r="14" spans="1:13" s="5" customFormat="1" ht="12.75">
      <c r="A14" s="22">
        <v>3800012</v>
      </c>
      <c r="B14" s="3">
        <v>20</v>
      </c>
      <c r="C14" s="3">
        <v>10</v>
      </c>
      <c r="D14" s="3">
        <v>24</v>
      </c>
      <c r="E14" s="3">
        <v>33.6</v>
      </c>
      <c r="F14" s="21">
        <f t="shared" si="0"/>
        <v>87.6</v>
      </c>
      <c r="G14" s="4">
        <f t="shared" si="1"/>
        <v>88</v>
      </c>
      <c r="H14" s="4" t="str">
        <f t="shared" si="2"/>
        <v>A</v>
      </c>
      <c r="J14" s="10">
        <v>83</v>
      </c>
      <c r="K14" s="10">
        <f t="shared" si="4"/>
        <v>1</v>
      </c>
      <c r="L14" s="11" t="str">
        <f t="shared" si="5"/>
        <v>+</v>
      </c>
      <c r="M14" s="7"/>
    </row>
    <row r="15" spans="1:13" s="5" customFormat="1" ht="12.75">
      <c r="A15" s="22">
        <v>3800013</v>
      </c>
      <c r="B15" s="3">
        <v>17</v>
      </c>
      <c r="C15" s="3">
        <v>6.5</v>
      </c>
      <c r="D15" s="3">
        <v>22</v>
      </c>
      <c r="E15" s="3">
        <v>27.2</v>
      </c>
      <c r="F15" s="21">
        <f t="shared" si="0"/>
        <v>72.7</v>
      </c>
      <c r="G15" s="4">
        <f t="shared" si="1"/>
        <v>73</v>
      </c>
      <c r="H15" s="4" t="str">
        <f t="shared" si="2"/>
        <v>C+</v>
      </c>
      <c r="J15" s="10">
        <v>82</v>
      </c>
      <c r="K15" s="10">
        <f t="shared" si="4"/>
        <v>2</v>
      </c>
      <c r="L15" s="11" t="str">
        <f t="shared" si="5"/>
        <v>++</v>
      </c>
      <c r="M15" s="7"/>
    </row>
    <row r="16" spans="1:13" s="5" customFormat="1" ht="12.75">
      <c r="A16" s="22">
        <v>3800014</v>
      </c>
      <c r="B16" s="3">
        <v>17</v>
      </c>
      <c r="C16" s="3">
        <v>8.5</v>
      </c>
      <c r="D16" s="3">
        <v>23</v>
      </c>
      <c r="E16" s="3">
        <v>34.8</v>
      </c>
      <c r="F16" s="21">
        <f t="shared" si="0"/>
        <v>83.3</v>
      </c>
      <c r="G16" s="4">
        <f t="shared" si="1"/>
        <v>83</v>
      </c>
      <c r="H16" s="4" t="str">
        <f t="shared" si="2"/>
        <v>B+</v>
      </c>
      <c r="J16" s="10">
        <v>81</v>
      </c>
      <c r="K16" s="10">
        <f t="shared" si="4"/>
        <v>1</v>
      </c>
      <c r="L16" s="11" t="str">
        <f t="shared" si="5"/>
        <v>+</v>
      </c>
      <c r="M16" s="7"/>
    </row>
    <row r="17" spans="1:13" s="5" customFormat="1" ht="12.75">
      <c r="A17" s="22">
        <v>3800015</v>
      </c>
      <c r="B17" s="3">
        <v>16</v>
      </c>
      <c r="C17" s="3">
        <v>9</v>
      </c>
      <c r="D17" s="3">
        <v>25</v>
      </c>
      <c r="E17" s="3">
        <v>32</v>
      </c>
      <c r="F17" s="21">
        <f t="shared" si="0"/>
        <v>82</v>
      </c>
      <c r="G17" s="4">
        <f t="shared" si="1"/>
        <v>82</v>
      </c>
      <c r="H17" s="4" t="str">
        <f t="shared" si="2"/>
        <v>B+</v>
      </c>
      <c r="J17" s="10">
        <v>80</v>
      </c>
      <c r="K17" s="10">
        <f t="shared" si="4"/>
        <v>4</v>
      </c>
      <c r="L17" s="11" t="str">
        <f t="shared" si="5"/>
        <v>++++</v>
      </c>
      <c r="M17" s="7" t="s">
        <v>15</v>
      </c>
    </row>
    <row r="18" spans="1:13" s="5" customFormat="1" ht="12.75">
      <c r="A18" s="22">
        <v>3800016</v>
      </c>
      <c r="B18" s="3">
        <v>18</v>
      </c>
      <c r="C18" s="3">
        <v>10</v>
      </c>
      <c r="D18" s="3">
        <v>14</v>
      </c>
      <c r="E18" s="3">
        <v>25.6</v>
      </c>
      <c r="F18" s="21">
        <f t="shared" si="0"/>
        <v>67.6</v>
      </c>
      <c r="G18" s="4">
        <f t="shared" si="1"/>
        <v>68</v>
      </c>
      <c r="H18" s="4" t="str">
        <f t="shared" si="2"/>
        <v>C</v>
      </c>
      <c r="J18" s="22">
        <v>79</v>
      </c>
      <c r="K18" s="22">
        <f t="shared" si="4"/>
        <v>1</v>
      </c>
      <c r="L18" s="25" t="str">
        <f t="shared" si="5"/>
        <v>+</v>
      </c>
      <c r="M18" s="26"/>
    </row>
    <row r="19" spans="1:13" s="5" customFormat="1" ht="12.75">
      <c r="A19" s="22">
        <v>3800017</v>
      </c>
      <c r="B19" s="3">
        <v>20</v>
      </c>
      <c r="C19" s="3">
        <v>10</v>
      </c>
      <c r="D19" s="3">
        <v>16</v>
      </c>
      <c r="E19" s="3">
        <v>26.4</v>
      </c>
      <c r="F19" s="21">
        <f t="shared" si="0"/>
        <v>72.4</v>
      </c>
      <c r="G19" s="4">
        <f t="shared" si="1"/>
        <v>72</v>
      </c>
      <c r="H19" s="4" t="str">
        <f t="shared" si="2"/>
        <v>C+</v>
      </c>
      <c r="J19" s="22">
        <v>78</v>
      </c>
      <c r="K19" s="22">
        <f t="shared" si="4"/>
        <v>2</v>
      </c>
      <c r="L19" s="25" t="str">
        <f t="shared" si="5"/>
        <v>++</v>
      </c>
      <c r="M19" s="26"/>
    </row>
    <row r="20" spans="1:13" s="5" customFormat="1" ht="12.75">
      <c r="A20" s="22">
        <v>3800018</v>
      </c>
      <c r="B20" s="3">
        <v>17</v>
      </c>
      <c r="C20" s="3">
        <v>7</v>
      </c>
      <c r="D20" s="3">
        <v>21</v>
      </c>
      <c r="E20" s="3">
        <v>24.8</v>
      </c>
      <c r="F20" s="21">
        <f t="shared" si="0"/>
        <v>69.8</v>
      </c>
      <c r="G20" s="4">
        <f t="shared" si="1"/>
        <v>70</v>
      </c>
      <c r="H20" s="4" t="str">
        <f t="shared" si="2"/>
        <v>C+</v>
      </c>
      <c r="J20" s="22">
        <v>77</v>
      </c>
      <c r="K20" s="22">
        <f t="shared" si="4"/>
        <v>2</v>
      </c>
      <c r="L20" s="25" t="str">
        <f t="shared" si="5"/>
        <v>++</v>
      </c>
      <c r="M20" s="26"/>
    </row>
    <row r="21" spans="1:13" s="5" customFormat="1" ht="12.75">
      <c r="A21" s="22">
        <v>3800019</v>
      </c>
      <c r="B21" s="3">
        <v>20</v>
      </c>
      <c r="C21" s="3">
        <v>10</v>
      </c>
      <c r="D21" s="3">
        <v>24</v>
      </c>
      <c r="E21" s="3">
        <v>31.6</v>
      </c>
      <c r="F21" s="21">
        <f t="shared" si="0"/>
        <v>85.6</v>
      </c>
      <c r="G21" s="4">
        <f t="shared" si="1"/>
        <v>86</v>
      </c>
      <c r="H21" s="4" t="str">
        <f t="shared" si="2"/>
        <v>A</v>
      </c>
      <c r="J21" s="22">
        <v>76</v>
      </c>
      <c r="K21" s="22">
        <f t="shared" si="4"/>
        <v>4</v>
      </c>
      <c r="L21" s="25" t="str">
        <f t="shared" si="5"/>
        <v>++++</v>
      </c>
      <c r="M21" s="26" t="s">
        <v>23</v>
      </c>
    </row>
    <row r="22" spans="1:13" s="5" customFormat="1" ht="12.75">
      <c r="A22" s="22">
        <v>3800020</v>
      </c>
      <c r="B22" s="3">
        <v>18</v>
      </c>
      <c r="C22" s="3">
        <v>8</v>
      </c>
      <c r="D22" s="3">
        <v>21</v>
      </c>
      <c r="E22" s="3">
        <v>33</v>
      </c>
      <c r="F22" s="21">
        <f t="shared" si="0"/>
        <v>80</v>
      </c>
      <c r="G22" s="4">
        <f t="shared" si="1"/>
        <v>80</v>
      </c>
      <c r="H22" s="4" t="str">
        <f t="shared" si="2"/>
        <v>B+</v>
      </c>
      <c r="J22" s="10">
        <v>75</v>
      </c>
      <c r="K22" s="10">
        <f t="shared" si="4"/>
        <v>0</v>
      </c>
      <c r="L22" s="11">
        <f t="shared" si="5"/>
      </c>
      <c r="M22" s="7"/>
    </row>
    <row r="23" spans="1:13" s="5" customFormat="1" ht="12.75">
      <c r="A23" s="22">
        <v>3800021</v>
      </c>
      <c r="B23" s="3">
        <v>20</v>
      </c>
      <c r="C23" s="3">
        <v>9</v>
      </c>
      <c r="D23" s="3">
        <v>19</v>
      </c>
      <c r="E23" s="3">
        <v>21.6</v>
      </c>
      <c r="F23" s="21">
        <f t="shared" si="0"/>
        <v>69.6</v>
      </c>
      <c r="G23" s="4">
        <f t="shared" si="1"/>
        <v>70</v>
      </c>
      <c r="H23" s="4" t="str">
        <f t="shared" si="2"/>
        <v>C+</v>
      </c>
      <c r="J23" s="10">
        <v>74</v>
      </c>
      <c r="K23" s="10">
        <f t="shared" si="4"/>
        <v>2</v>
      </c>
      <c r="L23" s="11" t="str">
        <f t="shared" si="5"/>
        <v>++</v>
      </c>
      <c r="M23" s="7"/>
    </row>
    <row r="24" spans="1:13" s="5" customFormat="1" ht="12.75">
      <c r="A24" s="22">
        <v>3800022</v>
      </c>
      <c r="B24" s="3">
        <v>20</v>
      </c>
      <c r="C24" s="3">
        <v>10</v>
      </c>
      <c r="D24" s="3">
        <v>18</v>
      </c>
      <c r="E24" s="3">
        <v>27.6</v>
      </c>
      <c r="F24" s="21">
        <f t="shared" si="0"/>
        <v>75.6</v>
      </c>
      <c r="G24" s="4">
        <f t="shared" si="1"/>
        <v>76</v>
      </c>
      <c r="H24" s="4" t="str">
        <f t="shared" si="2"/>
        <v>B</v>
      </c>
      <c r="J24" s="10">
        <v>73</v>
      </c>
      <c r="K24" s="10">
        <f t="shared" si="4"/>
        <v>3</v>
      </c>
      <c r="L24" s="11" t="str">
        <f t="shared" si="5"/>
        <v>+++</v>
      </c>
      <c r="M24" s="7"/>
    </row>
    <row r="25" spans="1:13" s="5" customFormat="1" ht="12.75">
      <c r="A25" s="22">
        <v>3800023</v>
      </c>
      <c r="B25" s="3">
        <v>15</v>
      </c>
      <c r="C25" s="3">
        <v>9</v>
      </c>
      <c r="D25" s="3">
        <v>16</v>
      </c>
      <c r="E25" s="3">
        <v>26</v>
      </c>
      <c r="F25" s="21">
        <f t="shared" si="0"/>
        <v>66</v>
      </c>
      <c r="G25" s="4">
        <f t="shared" si="1"/>
        <v>66</v>
      </c>
      <c r="H25" s="4" t="str">
        <f t="shared" si="2"/>
        <v>C</v>
      </c>
      <c r="J25" s="10">
        <v>72</v>
      </c>
      <c r="K25" s="10">
        <f t="shared" si="4"/>
        <v>1</v>
      </c>
      <c r="L25" s="11" t="str">
        <f t="shared" si="5"/>
        <v>+</v>
      </c>
      <c r="M25" s="7"/>
    </row>
    <row r="26" spans="1:13" s="5" customFormat="1" ht="12.75">
      <c r="A26" s="22">
        <v>3800024</v>
      </c>
      <c r="B26" s="3">
        <v>20</v>
      </c>
      <c r="C26" s="3">
        <v>10</v>
      </c>
      <c r="D26" s="3">
        <v>20</v>
      </c>
      <c r="E26" s="3">
        <v>30.4</v>
      </c>
      <c r="F26" s="21">
        <f t="shared" si="0"/>
        <v>80.4</v>
      </c>
      <c r="G26" s="4">
        <f t="shared" si="1"/>
        <v>80</v>
      </c>
      <c r="H26" s="4" t="str">
        <f t="shared" si="2"/>
        <v>B+</v>
      </c>
      <c r="J26" s="10">
        <v>71</v>
      </c>
      <c r="K26" s="10">
        <f t="shared" si="4"/>
        <v>1</v>
      </c>
      <c r="L26" s="11" t="str">
        <f t="shared" si="5"/>
        <v>+</v>
      </c>
      <c r="M26" s="7"/>
    </row>
    <row r="27" spans="1:13" s="5" customFormat="1" ht="12.75">
      <c r="A27" s="22">
        <v>3800025</v>
      </c>
      <c r="B27" s="3">
        <v>16</v>
      </c>
      <c r="C27" s="3">
        <v>10</v>
      </c>
      <c r="D27" s="3">
        <v>19</v>
      </c>
      <c r="E27" s="3">
        <v>19.2</v>
      </c>
      <c r="F27" s="21">
        <f t="shared" si="0"/>
        <v>64.2</v>
      </c>
      <c r="G27" s="4">
        <f t="shared" si="1"/>
        <v>64</v>
      </c>
      <c r="H27" s="4" t="str">
        <f t="shared" si="2"/>
        <v>C</v>
      </c>
      <c r="J27" s="10">
        <v>70</v>
      </c>
      <c r="K27" s="10">
        <f t="shared" si="4"/>
        <v>5</v>
      </c>
      <c r="L27" s="11" t="str">
        <f t="shared" si="5"/>
        <v>+++++</v>
      </c>
      <c r="M27" s="7" t="s">
        <v>13</v>
      </c>
    </row>
    <row r="28" spans="1:13" s="5" customFormat="1" ht="12.75">
      <c r="A28" s="22">
        <v>3800026</v>
      </c>
      <c r="B28" s="3">
        <v>20</v>
      </c>
      <c r="C28" s="3">
        <v>9.5</v>
      </c>
      <c r="D28" s="3">
        <v>19</v>
      </c>
      <c r="E28" s="3">
        <v>19.2</v>
      </c>
      <c r="F28" s="21">
        <f t="shared" si="0"/>
        <v>67.7</v>
      </c>
      <c r="G28" s="4">
        <f t="shared" si="1"/>
        <v>68</v>
      </c>
      <c r="H28" s="4" t="str">
        <f t="shared" si="2"/>
        <v>C</v>
      </c>
      <c r="J28" s="22">
        <v>69</v>
      </c>
      <c r="K28" s="22">
        <f t="shared" si="4"/>
        <v>1</v>
      </c>
      <c r="L28" s="25" t="str">
        <f t="shared" si="5"/>
        <v>+</v>
      </c>
      <c r="M28" s="26"/>
    </row>
    <row r="29" spans="1:13" s="5" customFormat="1" ht="12.75">
      <c r="A29" s="22">
        <v>3800027</v>
      </c>
      <c r="B29" s="3">
        <v>20</v>
      </c>
      <c r="C29" s="3">
        <v>10</v>
      </c>
      <c r="D29" s="3">
        <v>19</v>
      </c>
      <c r="E29" s="3">
        <v>27.6</v>
      </c>
      <c r="F29" s="21">
        <f t="shared" si="0"/>
        <v>76.6</v>
      </c>
      <c r="G29" s="4">
        <f t="shared" si="1"/>
        <v>77</v>
      </c>
      <c r="H29" s="4" t="str">
        <f t="shared" si="2"/>
        <v>B</v>
      </c>
      <c r="J29" s="22">
        <v>68</v>
      </c>
      <c r="K29" s="22">
        <f t="shared" si="4"/>
        <v>4</v>
      </c>
      <c r="L29" s="25" t="str">
        <f t="shared" si="5"/>
        <v>++++</v>
      </c>
      <c r="M29" s="26"/>
    </row>
    <row r="30" spans="1:13" s="5" customFormat="1" ht="12.75">
      <c r="A30" s="22">
        <v>3800028</v>
      </c>
      <c r="B30" s="3">
        <v>17</v>
      </c>
      <c r="C30" s="3">
        <v>9.5</v>
      </c>
      <c r="D30" s="3">
        <v>25</v>
      </c>
      <c r="E30" s="3">
        <v>28.6</v>
      </c>
      <c r="F30" s="21">
        <f t="shared" si="0"/>
        <v>80.1</v>
      </c>
      <c r="G30" s="4">
        <f t="shared" si="1"/>
        <v>80</v>
      </c>
      <c r="H30" s="4" t="str">
        <f t="shared" si="2"/>
        <v>B+</v>
      </c>
      <c r="J30" s="22">
        <v>67</v>
      </c>
      <c r="K30" s="22">
        <f t="shared" si="4"/>
        <v>1</v>
      </c>
      <c r="L30" s="25" t="str">
        <f t="shared" si="5"/>
        <v>+</v>
      </c>
      <c r="M30" s="26"/>
    </row>
    <row r="31" spans="1:13" ht="12.75">
      <c r="A31" s="22">
        <v>3800029</v>
      </c>
      <c r="B31" s="3">
        <v>17</v>
      </c>
      <c r="C31" s="3">
        <v>9</v>
      </c>
      <c r="D31" s="3">
        <v>23</v>
      </c>
      <c r="E31" s="3">
        <v>19.6</v>
      </c>
      <c r="F31" s="21">
        <f t="shared" si="0"/>
        <v>68.6</v>
      </c>
      <c r="G31" s="4">
        <f t="shared" si="1"/>
        <v>69</v>
      </c>
      <c r="H31" s="4" t="str">
        <f t="shared" si="2"/>
        <v>C</v>
      </c>
      <c r="J31" s="22">
        <v>66</v>
      </c>
      <c r="K31" s="22">
        <f t="shared" si="4"/>
        <v>2</v>
      </c>
      <c r="L31" s="25" t="str">
        <f t="shared" si="5"/>
        <v>++</v>
      </c>
      <c r="M31" s="26"/>
    </row>
    <row r="32" spans="1:13" ht="12.75">
      <c r="A32" s="22">
        <v>3800030</v>
      </c>
      <c r="B32" s="3">
        <v>18</v>
      </c>
      <c r="C32" s="3">
        <v>9</v>
      </c>
      <c r="D32" s="3">
        <v>23</v>
      </c>
      <c r="E32" s="3">
        <v>29.6</v>
      </c>
      <c r="F32" s="21">
        <f t="shared" si="0"/>
        <v>79.6</v>
      </c>
      <c r="G32" s="4">
        <f t="shared" si="1"/>
        <v>80</v>
      </c>
      <c r="H32" s="4" t="str">
        <f t="shared" si="2"/>
        <v>B+</v>
      </c>
      <c r="J32" s="22">
        <v>65</v>
      </c>
      <c r="K32" s="22">
        <f t="shared" si="4"/>
        <v>1</v>
      </c>
      <c r="L32" s="25" t="str">
        <f t="shared" si="5"/>
        <v>+</v>
      </c>
      <c r="M32" s="26"/>
    </row>
    <row r="33" spans="1:13" ht="12.75">
      <c r="A33" s="22">
        <v>3800031</v>
      </c>
      <c r="B33" s="3">
        <v>17</v>
      </c>
      <c r="C33" s="3">
        <v>4.5</v>
      </c>
      <c r="D33" s="3">
        <v>21</v>
      </c>
      <c r="E33" s="3">
        <v>28</v>
      </c>
      <c r="F33" s="21">
        <f t="shared" si="0"/>
        <v>70.5</v>
      </c>
      <c r="G33" s="4">
        <f t="shared" si="1"/>
        <v>71</v>
      </c>
      <c r="H33" s="4" t="str">
        <f t="shared" si="2"/>
        <v>C+</v>
      </c>
      <c r="J33" s="22">
        <v>64</v>
      </c>
      <c r="K33" s="22">
        <f t="shared" si="4"/>
        <v>2</v>
      </c>
      <c r="L33" s="25" t="str">
        <f t="shared" si="5"/>
        <v>++</v>
      </c>
      <c r="M33" s="26"/>
    </row>
    <row r="34" spans="1:13" ht="12.75">
      <c r="A34" s="22">
        <v>3800032</v>
      </c>
      <c r="B34" s="3">
        <v>18</v>
      </c>
      <c r="C34" s="3">
        <v>10</v>
      </c>
      <c r="D34" s="3">
        <v>25</v>
      </c>
      <c r="E34" s="3">
        <v>33.6</v>
      </c>
      <c r="F34" s="21">
        <f t="shared" si="0"/>
        <v>86.6</v>
      </c>
      <c r="G34" s="4">
        <f t="shared" si="1"/>
        <v>87</v>
      </c>
      <c r="H34" s="4" t="str">
        <f t="shared" si="2"/>
        <v>A</v>
      </c>
      <c r="J34" s="22">
        <v>63</v>
      </c>
      <c r="K34" s="22">
        <f t="shared" si="4"/>
        <v>1</v>
      </c>
      <c r="L34" s="25" t="str">
        <f t="shared" si="5"/>
        <v>+</v>
      </c>
      <c r="M34" s="26" t="s">
        <v>24</v>
      </c>
    </row>
    <row r="35" spans="1:12" ht="12.75">
      <c r="A35" s="22">
        <v>3800033</v>
      </c>
      <c r="B35" s="3">
        <v>20</v>
      </c>
      <c r="C35" s="3">
        <v>9</v>
      </c>
      <c r="D35" s="3">
        <v>18</v>
      </c>
      <c r="E35" s="3">
        <v>32.4</v>
      </c>
      <c r="F35" s="21">
        <f aca="true" t="shared" si="6" ref="F35:F66">SUM(B35:E35)</f>
        <v>79.4</v>
      </c>
      <c r="G35" s="4">
        <f t="shared" si="1"/>
        <v>79</v>
      </c>
      <c r="H35" s="4" t="str">
        <f t="shared" si="2"/>
        <v>B</v>
      </c>
      <c r="J35" s="10">
        <v>62</v>
      </c>
      <c r="K35" s="10">
        <f t="shared" si="4"/>
        <v>0</v>
      </c>
      <c r="L35" s="11">
        <f t="shared" si="5"/>
      </c>
    </row>
    <row r="36" spans="1:12" ht="12.75">
      <c r="A36" s="22">
        <v>3800034</v>
      </c>
      <c r="B36" s="3">
        <v>17</v>
      </c>
      <c r="C36" s="3">
        <v>8.5</v>
      </c>
      <c r="D36" s="3">
        <v>16</v>
      </c>
      <c r="E36" s="3">
        <v>23.2</v>
      </c>
      <c r="F36" s="21">
        <f t="shared" si="6"/>
        <v>64.7</v>
      </c>
      <c r="G36" s="4">
        <f t="shared" si="1"/>
        <v>65</v>
      </c>
      <c r="H36" s="4" t="str">
        <f t="shared" si="2"/>
        <v>C</v>
      </c>
      <c r="J36" s="10">
        <v>61</v>
      </c>
      <c r="K36" s="10">
        <f t="shared" si="4"/>
        <v>0</v>
      </c>
      <c r="L36" s="11">
        <f t="shared" si="5"/>
      </c>
    </row>
    <row r="37" spans="1:12" ht="12.75">
      <c r="A37" s="22">
        <v>3800035</v>
      </c>
      <c r="B37" s="3">
        <v>15</v>
      </c>
      <c r="C37" s="3">
        <v>7</v>
      </c>
      <c r="D37" s="3">
        <v>20</v>
      </c>
      <c r="E37" s="3">
        <v>28.4</v>
      </c>
      <c r="F37" s="21">
        <f t="shared" si="6"/>
        <v>70.4</v>
      </c>
      <c r="G37" s="4">
        <f t="shared" si="1"/>
        <v>70</v>
      </c>
      <c r="H37" s="4" t="str">
        <f t="shared" si="2"/>
        <v>C+</v>
      </c>
      <c r="J37" s="10">
        <v>60</v>
      </c>
      <c r="K37" s="10">
        <f t="shared" si="4"/>
        <v>0</v>
      </c>
      <c r="L37" s="11">
        <f t="shared" si="5"/>
      </c>
    </row>
    <row r="38" spans="1:12" ht="12.75">
      <c r="A38" s="22">
        <v>3800036</v>
      </c>
      <c r="B38" s="3">
        <v>20</v>
      </c>
      <c r="C38" s="3">
        <v>10</v>
      </c>
      <c r="D38" s="3">
        <v>18</v>
      </c>
      <c r="E38" s="3">
        <v>25.6</v>
      </c>
      <c r="F38" s="21">
        <f t="shared" si="6"/>
        <v>73.6</v>
      </c>
      <c r="G38" s="4">
        <f t="shared" si="1"/>
        <v>74</v>
      </c>
      <c r="H38" s="4" t="str">
        <f t="shared" si="2"/>
        <v>C+</v>
      </c>
      <c r="J38" s="10">
        <v>59</v>
      </c>
      <c r="K38" s="10">
        <f t="shared" si="4"/>
        <v>0</v>
      </c>
      <c r="L38" s="11">
        <f t="shared" si="5"/>
      </c>
    </row>
    <row r="39" spans="1:12" ht="12.75">
      <c r="A39" s="22">
        <v>3800037</v>
      </c>
      <c r="B39" s="3">
        <v>17</v>
      </c>
      <c r="C39" s="3">
        <v>10</v>
      </c>
      <c r="D39" s="3">
        <v>19</v>
      </c>
      <c r="E39" s="3">
        <v>30.4</v>
      </c>
      <c r="F39" s="21">
        <f t="shared" si="6"/>
        <v>76.4</v>
      </c>
      <c r="G39" s="4">
        <f t="shared" si="1"/>
        <v>76</v>
      </c>
      <c r="H39" s="4" t="str">
        <f t="shared" si="2"/>
        <v>B</v>
      </c>
      <c r="J39" s="10">
        <v>58</v>
      </c>
      <c r="K39" s="10">
        <f t="shared" si="4"/>
        <v>0</v>
      </c>
      <c r="L39" s="11">
        <f t="shared" si="5"/>
      </c>
    </row>
    <row r="40" spans="1:13" ht="12.75">
      <c r="A40" s="22">
        <v>3800038</v>
      </c>
      <c r="B40" s="3">
        <v>18</v>
      </c>
      <c r="C40" s="3">
        <v>9</v>
      </c>
      <c r="D40" s="3">
        <v>26</v>
      </c>
      <c r="E40" s="3">
        <v>33.2</v>
      </c>
      <c r="F40" s="21">
        <f t="shared" si="6"/>
        <v>86.2</v>
      </c>
      <c r="G40" s="4">
        <f t="shared" si="1"/>
        <v>86</v>
      </c>
      <c r="H40" s="4" t="str">
        <f t="shared" si="2"/>
        <v>A</v>
      </c>
      <c r="J40" s="10">
        <v>57</v>
      </c>
      <c r="K40" s="10">
        <f t="shared" si="4"/>
        <v>1</v>
      </c>
      <c r="L40" s="11" t="str">
        <f t="shared" si="5"/>
        <v>+</v>
      </c>
      <c r="M40" s="7" t="s">
        <v>9</v>
      </c>
    </row>
    <row r="41" spans="1:8" ht="12.75">
      <c r="A41" s="22">
        <v>3800039</v>
      </c>
      <c r="B41" s="3">
        <v>20</v>
      </c>
      <c r="C41" s="3">
        <v>10</v>
      </c>
      <c r="D41" s="3">
        <v>24</v>
      </c>
      <c r="E41" s="3">
        <v>30.4</v>
      </c>
      <c r="F41" s="21">
        <f t="shared" si="6"/>
        <v>84.4</v>
      </c>
      <c r="G41" s="4">
        <f t="shared" si="1"/>
        <v>84</v>
      </c>
      <c r="H41" s="4" t="str">
        <f t="shared" si="2"/>
        <v>B+</v>
      </c>
    </row>
    <row r="42" spans="1:8" ht="12.75">
      <c r="A42" s="22">
        <v>3800040</v>
      </c>
      <c r="B42" s="3">
        <v>17</v>
      </c>
      <c r="C42" s="3">
        <v>8.5</v>
      </c>
      <c r="D42" s="3">
        <v>22</v>
      </c>
      <c r="E42" s="3">
        <v>28.8</v>
      </c>
      <c r="F42" s="21">
        <f t="shared" si="6"/>
        <v>76.3</v>
      </c>
      <c r="G42" s="4">
        <f t="shared" si="1"/>
        <v>76</v>
      </c>
      <c r="H42" s="4" t="str">
        <f t="shared" si="2"/>
        <v>B</v>
      </c>
    </row>
    <row r="43" spans="1:8" ht="12.75">
      <c r="A43" s="22">
        <v>3800041</v>
      </c>
      <c r="B43" s="3">
        <v>20</v>
      </c>
      <c r="C43" s="3">
        <v>7</v>
      </c>
      <c r="D43" s="3">
        <v>24</v>
      </c>
      <c r="E43" s="3">
        <v>29.6</v>
      </c>
      <c r="F43" s="21">
        <f t="shared" si="6"/>
        <v>80.6</v>
      </c>
      <c r="G43" s="4">
        <f t="shared" si="1"/>
        <v>81</v>
      </c>
      <c r="H43" s="4" t="str">
        <f t="shared" si="2"/>
        <v>B+</v>
      </c>
    </row>
    <row r="44" spans="1:8" ht="12.75">
      <c r="A44" s="22">
        <v>3800042</v>
      </c>
      <c r="B44" s="3">
        <v>16</v>
      </c>
      <c r="C44" s="3">
        <v>5.5</v>
      </c>
      <c r="D44" s="3">
        <v>18</v>
      </c>
      <c r="E44" s="3">
        <v>24.4</v>
      </c>
      <c r="F44" s="21">
        <f t="shared" si="6"/>
        <v>63.9</v>
      </c>
      <c r="G44" s="4">
        <f t="shared" si="1"/>
        <v>64</v>
      </c>
      <c r="H44" s="4" t="str">
        <f t="shared" si="2"/>
        <v>C</v>
      </c>
    </row>
    <row r="45" spans="1:8" ht="12.75">
      <c r="A45" s="22">
        <v>3800043</v>
      </c>
      <c r="B45" s="3">
        <v>18</v>
      </c>
      <c r="C45" s="3">
        <v>4</v>
      </c>
      <c r="D45" s="3">
        <v>16</v>
      </c>
      <c r="E45" s="3">
        <v>29.2</v>
      </c>
      <c r="F45" s="21">
        <f t="shared" si="6"/>
        <v>67.2</v>
      </c>
      <c r="G45" s="4">
        <f t="shared" si="1"/>
        <v>67</v>
      </c>
      <c r="H45" s="4" t="str">
        <f t="shared" si="2"/>
        <v>C</v>
      </c>
    </row>
    <row r="46" spans="1:8" ht="12.75">
      <c r="A46" s="22">
        <v>3800044</v>
      </c>
      <c r="B46" s="3">
        <v>17</v>
      </c>
      <c r="C46" s="3">
        <v>2.5</v>
      </c>
      <c r="D46" s="3">
        <v>26</v>
      </c>
      <c r="E46" s="3">
        <v>22</v>
      </c>
      <c r="F46" s="21">
        <f t="shared" si="6"/>
        <v>67.5</v>
      </c>
      <c r="G46" s="4">
        <f t="shared" si="1"/>
        <v>68</v>
      </c>
      <c r="H46" s="4" t="str">
        <f t="shared" si="2"/>
        <v>C</v>
      </c>
    </row>
    <row r="47" spans="1:8" ht="12.75">
      <c r="A47" s="22">
        <v>3800045</v>
      </c>
      <c r="B47" s="3">
        <v>18</v>
      </c>
      <c r="C47" s="3">
        <v>7.5</v>
      </c>
      <c r="D47" s="3">
        <v>22</v>
      </c>
      <c r="E47" s="3">
        <v>34.8</v>
      </c>
      <c r="F47" s="21">
        <f t="shared" si="6"/>
        <v>82.3</v>
      </c>
      <c r="G47" s="4">
        <f t="shared" si="1"/>
        <v>82</v>
      </c>
      <c r="H47" s="4" t="str">
        <f t="shared" si="2"/>
        <v>B+</v>
      </c>
    </row>
    <row r="48" spans="1:8" ht="12.75">
      <c r="A48" s="22">
        <v>3800046</v>
      </c>
      <c r="B48" s="3">
        <v>15</v>
      </c>
      <c r="C48" s="3">
        <v>8</v>
      </c>
      <c r="D48" s="3">
        <v>25</v>
      </c>
      <c r="E48" s="3">
        <v>30.4</v>
      </c>
      <c r="F48" s="21">
        <f t="shared" si="6"/>
        <v>78.4</v>
      </c>
      <c r="G48" s="4">
        <f t="shared" si="1"/>
        <v>78</v>
      </c>
      <c r="H48" s="4" t="str">
        <f t="shared" si="2"/>
        <v>B</v>
      </c>
    </row>
    <row r="49" spans="1:8" ht="12.75">
      <c r="A49" s="22">
        <v>3800047</v>
      </c>
      <c r="B49" s="3">
        <v>18</v>
      </c>
      <c r="C49" s="3">
        <v>6</v>
      </c>
      <c r="D49" s="3">
        <v>20</v>
      </c>
      <c r="E49" s="3">
        <v>26.4</v>
      </c>
      <c r="F49" s="21">
        <f t="shared" si="6"/>
        <v>70.4</v>
      </c>
      <c r="G49" s="4">
        <f t="shared" si="1"/>
        <v>70</v>
      </c>
      <c r="H49" s="4" t="str">
        <f t="shared" si="2"/>
        <v>C+</v>
      </c>
    </row>
    <row r="50" spans="1:8" ht="12.75">
      <c r="A50" s="22">
        <v>3800048</v>
      </c>
      <c r="B50" s="3">
        <v>16</v>
      </c>
      <c r="C50" s="3">
        <v>7</v>
      </c>
      <c r="D50" s="3">
        <v>24</v>
      </c>
      <c r="E50" s="3">
        <v>29.2</v>
      </c>
      <c r="F50" s="21">
        <f t="shared" si="6"/>
        <v>76.2</v>
      </c>
      <c r="G50" s="4">
        <f t="shared" si="1"/>
        <v>76</v>
      </c>
      <c r="H50" s="4" t="str">
        <f t="shared" si="2"/>
        <v>B</v>
      </c>
    </row>
    <row r="51" spans="1:8" ht="12.75">
      <c r="A51" s="22">
        <v>3800049</v>
      </c>
      <c r="B51" s="3">
        <v>17</v>
      </c>
      <c r="C51" s="3">
        <v>9</v>
      </c>
      <c r="D51" s="3">
        <v>25</v>
      </c>
      <c r="E51" s="3">
        <v>35.2</v>
      </c>
      <c r="F51" s="21">
        <f t="shared" si="6"/>
        <v>86.2</v>
      </c>
      <c r="G51" s="4">
        <f t="shared" si="1"/>
        <v>86</v>
      </c>
      <c r="H51" s="4" t="str">
        <f t="shared" si="2"/>
        <v>A</v>
      </c>
    </row>
    <row r="52" spans="1:8" ht="12.75">
      <c r="A52" s="22">
        <v>3800050</v>
      </c>
      <c r="B52" s="3">
        <v>18</v>
      </c>
      <c r="C52" s="3">
        <v>8.5</v>
      </c>
      <c r="D52" s="3">
        <v>27</v>
      </c>
      <c r="E52" s="3">
        <v>32</v>
      </c>
      <c r="F52" s="21">
        <f t="shared" si="6"/>
        <v>85.5</v>
      </c>
      <c r="G52" s="4">
        <f t="shared" si="1"/>
        <v>86</v>
      </c>
      <c r="H52" s="4" t="str">
        <f t="shared" si="2"/>
        <v>A</v>
      </c>
    </row>
  </sheetData>
  <printOptions horizontalCentered="1"/>
  <pageMargins left="0.75" right="0.75" top="1" bottom="1" header="0.5" footer="0.5"/>
  <pageSetup horizontalDpi="300" verticalDpi="300" orientation="portrait" paperSize="9" r:id="rId1"/>
  <headerFooter alignWithMargins="0">
    <oddFooter>&amp;C&amp;"Arial,Regular"&amp;12Page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 Bunchua</cp:lastModifiedBy>
  <dcterms:created xsi:type="dcterms:W3CDTF">2000-05-24T12:29:26Z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